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345" windowWidth="7515" windowHeight="8700" activeTab="0"/>
  </bookViews>
  <sheets>
    <sheet name="Spin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<sst xmlns="http://schemas.openxmlformats.org/spreadsheetml/2006/main" count="2" uniqueCount="2">
  <si>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Recalculate</t>
  </si>
  <si>
    <t>This SF story-generator spreadsheet was written by Jocelyn Paine, using Excelsior. There's an explanation of how it works at http://www.j-paine.org/excelsior/repository/spin/.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</si>
</sst>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F800]dddd\,\ mmmm\ dd\,\ yyyy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2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1">
      <alignment/>
      <protection/>
    </xf>
    <xf numFmtId="171" fontId="0" fillId="2" borderId="0" applyFont="0" applyBorder="0" applyAlignment="0" applyProtection="0"/>
    <xf numFmtId="169" fontId="0" fillId="2" borderId="0" applyFont="0" applyFill="0" applyBorder="0" applyAlignment="0" applyProtection="0"/>
    <xf numFmtId="170" fontId="0" fillId="3" borderId="1" applyFont="0" applyAlignment="0" applyProtection="0"/>
    <xf numFmtId="168" fontId="0" fillId="2" borderId="0" applyFont="0" applyBorder="0" applyAlignment="0" applyProtection="0"/>
    <xf numFmtId="173" fontId="0" fillId="3" borderId="1" applyProtection="0">
      <alignment/>
    </xf>
    <xf numFmtId="173" fontId="1" fillId="2" borderId="0">
      <alignment vertical="top" wrapText="1"/>
      <protection/>
    </xf>
    <xf numFmtId="0" fontId="3" fillId="0" borderId="0" applyNumberFormat="0" applyFill="0" applyBorder="0" applyAlignment="0" applyProtection="0"/>
    <xf numFmtId="0" fontId="0" fillId="3" borderId="1" applyProtection="0">
      <alignment/>
    </xf>
    <xf numFmtId="49" fontId="1" fillId="2" borderId="0">
      <alignment vertical="top" wrapText="1"/>
      <protection/>
    </xf>
    <xf numFmtId="0" fontId="2" fillId="0" borderId="0" applyNumberFormat="0" applyFill="0" applyBorder="0" applyAlignment="0" applyProtection="0"/>
    <xf numFmtId="9" fontId="0" fillId="3" borderId="1" applyFont="0" applyAlignment="0" applyProtection="0"/>
    <xf numFmtId="49" fontId="0" fillId="3" borderId="1">
      <alignment vertical="top" wrapText="1"/>
      <protection/>
    </xf>
  </cellStyleXfs>
  <cellXfs count="6">
    <xf numFmtId="0" fontId="0" fillId="2" borderId="0" xfId="0" applyAlignment="1">
      <alignment/>
    </xf>
    <xf numFmtId="49" fontId="1" fillId="2" borderId="0" xfId="24">
      <alignment vertical="top" wrapText="1"/>
      <protection/>
    </xf>
    <xf numFmtId="0" fontId="0" fillId="3" borderId="1" xfId="23">
      <alignment/>
    </xf>
    <xf numFmtId="0" fontId="0" fillId="3" borderId="2" xfId="23" applyBorder="1">
      <alignment/>
    </xf>
    <xf numFmtId="49" fontId="0" fillId="4" borderId="0" xfId="27" applyFill="1" applyBorder="1" applyAlignment="1">
      <alignment vertical="top" wrapText="1"/>
      <protection/>
    </xf>
    <xf numFmtId="0" fontId="2" fillId="2" borderId="0" xfId="25" applyAlignment="1">
      <alignment wrapText="1"/>
    </xf>
  </cellXfs>
  <cellStyles count="14">
    <cellStyle name="Normal" xfId="0"/>
    <cellStyle name="Boolean" xfId="15"/>
    <cellStyle name="Comma" xfId="16"/>
    <cellStyle name="Comma [0]" xfId="17"/>
    <cellStyle name="Currency" xfId="18"/>
    <cellStyle name="Currency [0]" xfId="19"/>
    <cellStyle name="Date" xfId="20"/>
    <cellStyle name="DateHeading" xfId="21"/>
    <cellStyle name="Followed Hyperlink" xfId="22"/>
    <cellStyle name="General" xfId="23"/>
    <cellStyle name="Heading" xfId="24"/>
    <cellStyle name="Hyperlink" xfId="25"/>
    <cellStyle name="Percent" xfId="26"/>
    <cellStyle name="Tex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-paine.org/excelsior/repository/spin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52"/>
  <sheetViews>
    <sheetView tabSelected="1" workbookViewId="0" topLeftCell="A1">
      <selection activeCell="B8" sqref="B8"/>
    </sheetView>
  </sheetViews>
  <sheetFormatPr defaultColWidth="9.140625" defaultRowHeight="12.75"/>
  <cols>
    <col min="1" max="1" width="63.00390625" style="0" customWidth="1"/>
    <col min="2" max="2" width="14.140625" style="0" customWidth="1"/>
  </cols>
  <sheetData>
    <row r="1" ht="38.25" customHeight="1">
      <c r="A1" s="5" t="s">
        <v>1</v>
      </c>
    </row>
    <row r="2" ht="89.25" customHeight="1"/>
    <row r="3" spans="1:2" ht="12.75">
      <c r="A3" s="1" t="str">
        <f>"Story"</f>
        <v>Story</v>
      </c>
      <c r="B3" s="1" t="str">
        <f>"Recalculate"</f>
        <v>Recalculate</v>
      </c>
    </row>
    <row r="4" spans="1:2" ht="12.75">
      <c r="A4" s="4" t="str">
        <f>IF(Q107&lt;&gt;-1,Q107,"")&amp;IF(AND(0=99,B107&gt;0)," ... NO SPACE TO CONTINUE!","")</f>
        <v>Planet 9 of Alpha-Centauri</v>
      </c>
      <c r="B4" s="3" t="s">
        <v>0</v>
      </c>
    </row>
    <row r="5" ht="12.75">
      <c r="A5" s="4" t="str">
        <f>IF(Q108&lt;&gt;-1,Q108,"")&amp;IF(AND(1=99,B108&gt;0)," ... NO SPACE TO CONTINUE!","")</f>
        <v>falls toward a black hole</v>
      </c>
    </row>
    <row r="6" ht="12.75">
      <c r="A6" s="4" t="str">
        <f>IF(Q109&lt;&gt;-1,Q109,"")&amp;IF(AND(2=99,B109&gt;0)," ... NO SPACE TO CONTINUE!","")</f>
        <v>and is visited by evil</v>
      </c>
    </row>
    <row r="7" ht="12.75">
      <c r="A7" s="4" t="str">
        <f>IF(Q110&lt;&gt;-1,Q110,"")&amp;IF(AND(3=99,B110&gt;0)," ... NO SPACE TO CONTINUE!","")</f>
        <v>robots</v>
      </c>
    </row>
    <row r="8" ht="12.75">
      <c r="A8" s="4" t="str">
        <f>IF(Q111&lt;&gt;-1,Q111,"")&amp;IF(AND(4=99,B111&gt;0)," ... NO SPACE TO CONTINUE!","")</f>
        <v>who</v>
      </c>
    </row>
    <row r="9" ht="12.75">
      <c r="A9" s="4" t="str">
        <f>IF(Q112&lt;&gt;-1,Q112,"")&amp;IF(AND(5=99,B112&gt;0)," ... NO SPACE TO CONTINUE!","")</f>
        <v>steal its reserves of</v>
      </c>
    </row>
    <row r="10" ht="12.75">
      <c r="A10" s="4" t="str">
        <f>IF(Q113&lt;&gt;-1,Q113,"")&amp;IF(AND(6=99,B113&gt;0)," ... NO SPACE TO CONTINUE!","")</f>
        <v>iron</v>
      </c>
    </row>
    <row r="11" ht="12.75">
      <c r="A11" s="4" t="str">
        <f>IF(Q114&lt;&gt;-1,Q114,"")&amp;IF(AND(7=99,B114&gt;0)," ... NO SPACE TO CONTINUE!","")</f>
        <v>and</v>
      </c>
    </row>
    <row r="12" ht="12.75">
      <c r="A12" s="4" t="str">
        <f>IF(Q115&lt;&gt;-1,Q115,"")&amp;IF(AND(8=99,B115&gt;0)," ... NO SPACE TO CONTINUE!","")</f>
        <v>are stopped by a logician</v>
      </c>
    </row>
    <row r="13" ht="12.75">
      <c r="A13" s="4" t="str">
        <f>IF(Q116&lt;&gt;-1,Q116,"")&amp;IF(AND(9=99,B116&gt;0)," ... NO SPACE TO CONTINUE!","")</f>
        <v>who can't remember the Paradox of the Liar and gets killed</v>
      </c>
    </row>
    <row r="14" ht="12.75">
      <c r="A14" s="4">
        <f>IF(Q117&lt;&gt;-1,Q117,"")&amp;IF(AND(10=99,B117&gt;0)," ... NO SPACE TO CONTINUE!","")</f>
      </c>
    </row>
    <row r="15" ht="12.75">
      <c r="A15" s="4">
        <f>IF(Q118&lt;&gt;-1,Q118,"")&amp;IF(AND(11=99,B118&gt;0)," ... NO SPACE TO CONTINUE!","")</f>
      </c>
    </row>
    <row r="16" ht="12.75">
      <c r="A16" s="4">
        <f>IF(Q119&lt;&gt;-1,Q119,"")&amp;IF(AND(12=99,B119&gt;0)," ... NO SPACE TO CONTINUE!","")</f>
      </c>
    </row>
    <row r="17" ht="12.75">
      <c r="A17" s="4">
        <f>IF(Q120&lt;&gt;-1,Q120,"")&amp;IF(AND(13=99,B120&gt;0)," ... NO SPACE TO CONTINUE!","")</f>
      </c>
    </row>
    <row r="18" ht="12.75">
      <c r="A18" s="4">
        <f>IF(Q121&lt;&gt;-1,Q121,"")&amp;IF(AND(14=99,B121&gt;0)," ... NO SPACE TO CONTINUE!","")</f>
      </c>
    </row>
    <row r="19" ht="12.75">
      <c r="A19" s="4">
        <f>IF(Q122&lt;&gt;-1,Q122,"")&amp;IF(AND(15=99,B122&gt;0)," ... NO SPACE TO CONTINUE!","")</f>
      </c>
    </row>
    <row r="20" ht="12.75">
      <c r="A20" s="4">
        <f>IF(Q123&lt;&gt;-1,Q123,"")&amp;IF(AND(16=99,B123&gt;0)," ... NO SPACE TO CONTINUE!","")</f>
      </c>
    </row>
    <row r="21" ht="12.75">
      <c r="A21" s="4">
        <f>IF(Q124&lt;&gt;-1,Q124,"")&amp;IF(AND(17=99,B124&gt;0)," ... NO SPACE TO CONTINUE!","")</f>
      </c>
    </row>
    <row r="22" ht="12.75">
      <c r="A22" s="4">
        <f>IF(Q125&lt;&gt;-1,Q125,"")&amp;IF(AND(18=99,B125&gt;0)," ... NO SPACE TO CONTINUE!","")</f>
      </c>
    </row>
    <row r="23" ht="12.75">
      <c r="A23" s="4">
        <f>IF(Q126&lt;&gt;-1,Q126,"")&amp;IF(AND(19=99,B126&gt;0)," ... NO SPACE TO CONTINUE!","")</f>
      </c>
    </row>
    <row r="24" ht="12.75">
      <c r="A24" s="4">
        <f>IF(Q127&lt;&gt;-1,Q127,"")&amp;IF(AND(20=99,B127&gt;0)," ... NO SPACE TO CONTINUE!","")</f>
      </c>
    </row>
    <row r="25" ht="12.75">
      <c r="A25" s="4">
        <f>IF(Q128&lt;&gt;-1,Q128,"")&amp;IF(AND(21=99,B128&gt;0)," ... NO SPACE TO CONTINUE!","")</f>
      </c>
    </row>
    <row r="26" ht="12.75">
      <c r="A26" s="4">
        <f>IF(Q129&lt;&gt;-1,Q129,"")&amp;IF(AND(22=99,B129&gt;0)," ... NO SPACE TO CONTINUE!","")</f>
      </c>
    </row>
    <row r="27" ht="12.75">
      <c r="A27" s="4">
        <f>IF(Q130&lt;&gt;-1,Q130,"")&amp;IF(AND(23=99,B130&gt;0)," ... NO SPACE TO CONTINUE!","")</f>
      </c>
    </row>
    <row r="28" ht="12.75">
      <c r="A28" s="4">
        <f>IF(Q131&lt;&gt;-1,Q131,"")&amp;IF(AND(24=99,B131&gt;0)," ... NO SPACE TO CONTINUE!","")</f>
      </c>
    </row>
    <row r="29" ht="12.75">
      <c r="A29" s="4">
        <f>IF(Q132&lt;&gt;-1,Q132,"")&amp;IF(AND(25=99,B132&gt;0)," ... NO SPACE TO CONTINUE!","")</f>
      </c>
    </row>
    <row r="30" ht="12.75">
      <c r="A30" s="4">
        <f>IF(Q133&lt;&gt;-1,Q133,"")&amp;IF(AND(26=99,B133&gt;0)," ... NO SPACE TO CONTINUE!","")</f>
      </c>
    </row>
    <row r="31" ht="12.75">
      <c r="A31" s="4">
        <f>IF(Q134&lt;&gt;-1,Q134,"")&amp;IF(AND(27=99,B134&gt;0)," ... NO SPACE TO CONTINUE!","")</f>
      </c>
    </row>
    <row r="32" ht="12.75">
      <c r="A32" s="4">
        <f>IF(Q135&lt;&gt;-1,Q135,"")&amp;IF(AND(28=99,B135&gt;0)," ... NO SPACE TO CONTINUE!","")</f>
      </c>
    </row>
    <row r="33" ht="12.75">
      <c r="A33" s="4">
        <f>IF(Q136&lt;&gt;-1,Q136,"")&amp;IF(AND(29=99,B136&gt;0)," ... NO SPACE TO CONTINUE!","")</f>
      </c>
    </row>
    <row r="34" ht="12.75">
      <c r="A34" s="4">
        <f>IF(Q137&lt;&gt;-1,Q137,"")&amp;IF(AND(30=99,B137&gt;0)," ... NO SPACE TO CONTINUE!","")</f>
      </c>
    </row>
    <row r="35" ht="12.75">
      <c r="A35" s="4">
        <f>IF(Q138&lt;&gt;-1,Q138,"")&amp;IF(AND(31=99,B138&gt;0)," ... NO SPACE TO CONTINUE!","")</f>
      </c>
    </row>
    <row r="36" ht="12.75">
      <c r="A36" s="4">
        <f>IF(Q139&lt;&gt;-1,Q139,"")&amp;IF(AND(32=99,B139&gt;0)," ... NO SPACE TO CONTINUE!","")</f>
      </c>
    </row>
    <row r="37" ht="12.75">
      <c r="A37" s="4">
        <f>IF(Q140&lt;&gt;-1,Q140,"")&amp;IF(AND(33=99,B140&gt;0)," ... NO SPACE TO CONTINUE!","")</f>
      </c>
    </row>
    <row r="38" ht="12.75">
      <c r="A38" s="4">
        <f>IF(Q141&lt;&gt;-1,Q141,"")&amp;IF(AND(34=99,B141&gt;0)," ... NO SPACE TO CONTINUE!","")</f>
      </c>
    </row>
    <row r="39" ht="12.75">
      <c r="A39" s="4">
        <f>IF(Q142&lt;&gt;-1,Q142,"")&amp;IF(AND(35=99,B142&gt;0)," ... NO SPACE TO CONTINUE!","")</f>
      </c>
    </row>
    <row r="40" ht="12.75">
      <c r="A40" s="4">
        <f>IF(Q143&lt;&gt;-1,Q143,"")&amp;IF(AND(36=99,B143&gt;0)," ... NO SPACE TO CONTINUE!","")</f>
      </c>
    </row>
    <row r="41" ht="12.75">
      <c r="A41" s="4">
        <f>IF(Q144&lt;&gt;-1,Q144,"")&amp;IF(AND(37=99,B144&gt;0)," ... NO SPACE TO CONTINUE!","")</f>
      </c>
    </row>
    <row r="42" ht="12.75">
      <c r="A42" s="4">
        <f>IF(Q145&lt;&gt;-1,Q145,"")&amp;IF(AND(38=99,B145&gt;0)," ... NO SPACE TO CONTINUE!","")</f>
      </c>
    </row>
    <row r="43" ht="12.75">
      <c r="A43" s="4">
        <f>IF(Q146&lt;&gt;-1,Q146,"")&amp;IF(AND(39=99,B146&gt;0)," ... NO SPACE TO CONTINUE!","")</f>
      </c>
    </row>
    <row r="44" ht="12.75">
      <c r="A44" s="4">
        <f>IF(Q147&lt;&gt;-1,Q147,"")&amp;IF(AND(40=99,B147&gt;0)," ... NO SPACE TO CONTINUE!","")</f>
      </c>
    </row>
    <row r="45" ht="12.75">
      <c r="A45" s="4">
        <f>IF(Q148&lt;&gt;-1,Q148,"")&amp;IF(AND(41=99,B148&gt;0)," ... NO SPACE TO CONTINUE!","")</f>
      </c>
    </row>
    <row r="46" ht="12.75">
      <c r="A46" s="4">
        <f>IF(Q149&lt;&gt;-1,Q149,"")&amp;IF(AND(42=99,B149&gt;0)," ... NO SPACE TO CONTINUE!","")</f>
      </c>
    </row>
    <row r="47" ht="12.75">
      <c r="A47" s="4">
        <f>IF(Q150&lt;&gt;-1,Q150,"")&amp;IF(AND(43=99,B150&gt;0)," ... NO SPACE TO CONTINUE!","")</f>
      </c>
    </row>
    <row r="48" ht="12.75">
      <c r="A48" s="4">
        <f>IF(Q151&lt;&gt;-1,Q151,"")&amp;IF(AND(44=99,B151&gt;0)," ... NO SPACE TO CONTINUE!","")</f>
      </c>
    </row>
    <row r="49" ht="12.75">
      <c r="A49" s="4">
        <f>IF(Q152&lt;&gt;-1,Q152,"")&amp;IF(AND(45=99,B152&gt;0)," ... NO SPACE TO CONTINUE!","")</f>
      </c>
    </row>
    <row r="50" ht="12.75">
      <c r="A50" s="4">
        <f>IF(Q153&lt;&gt;-1,Q153,"")&amp;IF(AND(46=99,B153&gt;0)," ... NO SPACE TO CONTINUE!","")</f>
      </c>
    </row>
    <row r="51" ht="12.75">
      <c r="A51" s="4">
        <f>IF(Q154&lt;&gt;-1,Q154,"")&amp;IF(AND(47=99,B154&gt;0)," ... NO SPACE TO CONTINUE!","")</f>
      </c>
    </row>
    <row r="52" ht="12.75">
      <c r="A52" s="4">
        <f>IF(Q155&lt;&gt;-1,Q155,"")&amp;IF(AND(48=99,B155&gt;0)," ... NO SPACE TO CONTINUE!","")</f>
      </c>
    </row>
    <row r="53" ht="12.75">
      <c r="A53" s="4">
        <f>IF(Q156&lt;&gt;-1,Q156,"")&amp;IF(AND(49=99,B156&gt;0)," ... NO SPACE TO CONTINUE!","")</f>
      </c>
    </row>
    <row r="54" ht="12.75">
      <c r="A54" s="4">
        <f>IF(Q157&lt;&gt;-1,Q157,"")&amp;IF(AND(50=99,B157&gt;0)," ... NO SPACE TO CONTINUE!","")</f>
      </c>
    </row>
    <row r="55" ht="12.75">
      <c r="A55" s="4">
        <f>IF(Q158&lt;&gt;-1,Q158,"")&amp;IF(AND(51=99,B158&gt;0)," ... NO SPACE TO CONTINUE!","")</f>
      </c>
    </row>
    <row r="56" ht="12.75">
      <c r="A56" s="4">
        <f>IF(Q159&lt;&gt;-1,Q159,"")&amp;IF(AND(52=99,B159&gt;0)," ... NO SPACE TO CONTINUE!","")</f>
      </c>
    </row>
    <row r="57" ht="12.75">
      <c r="A57" s="4">
        <f>IF(Q160&lt;&gt;-1,Q160,"")&amp;IF(AND(53=99,B160&gt;0)," ... NO SPACE TO CONTINUE!","")</f>
      </c>
    </row>
    <row r="58" ht="12.75">
      <c r="A58" s="4">
        <f>IF(Q161&lt;&gt;-1,Q161,"")&amp;IF(AND(54=99,B161&gt;0)," ... NO SPACE TO CONTINUE!","")</f>
      </c>
    </row>
    <row r="59" ht="12.75">
      <c r="A59" s="4">
        <f>IF(Q162&lt;&gt;-1,Q162,"")&amp;IF(AND(55=99,B162&gt;0)," ... NO SPACE TO CONTINUE!","")</f>
      </c>
    </row>
    <row r="60" ht="12.75">
      <c r="A60" s="4">
        <f>IF(Q163&lt;&gt;-1,Q163,"")&amp;IF(AND(56=99,B163&gt;0)," ... NO SPACE TO CONTINUE!","")</f>
      </c>
    </row>
    <row r="61" ht="12.75">
      <c r="A61" s="4">
        <f>IF(Q164&lt;&gt;-1,Q164,"")&amp;IF(AND(57=99,B164&gt;0)," ... NO SPACE TO CONTINUE!","")</f>
      </c>
    </row>
    <row r="62" ht="12.75">
      <c r="A62" s="4">
        <f>IF(Q165&lt;&gt;-1,Q165,"")&amp;IF(AND(58=99,B165&gt;0)," ... NO SPACE TO CONTINUE!","")</f>
      </c>
    </row>
    <row r="63" ht="12.75">
      <c r="A63" s="4">
        <f>IF(Q166&lt;&gt;-1,Q166,"")&amp;IF(AND(59=99,B166&gt;0)," ... NO SPACE TO CONTINUE!","")</f>
      </c>
    </row>
    <row r="64" ht="12.75">
      <c r="A64" s="4">
        <f>IF(Q167&lt;&gt;-1,Q167,"")&amp;IF(AND(60=99,B167&gt;0)," ... NO SPACE TO CONTINUE!","")</f>
      </c>
    </row>
    <row r="65" ht="12.75">
      <c r="A65" s="4">
        <f>IF(Q168&lt;&gt;-1,Q168,"")&amp;IF(AND(61=99,B168&gt;0)," ... NO SPACE TO CONTINUE!","")</f>
      </c>
    </row>
    <row r="66" ht="12.75">
      <c r="A66" s="4">
        <f>IF(Q169&lt;&gt;-1,Q169,"")&amp;IF(AND(62=99,B169&gt;0)," ... NO SPACE TO CONTINUE!","")</f>
      </c>
    </row>
    <row r="67" ht="12.75">
      <c r="A67" s="4">
        <f>IF(Q170&lt;&gt;-1,Q170,"")&amp;IF(AND(63=99,B170&gt;0)," ... NO SPACE TO CONTINUE!","")</f>
      </c>
    </row>
    <row r="68" ht="12.75">
      <c r="A68" s="4">
        <f>IF(Q171&lt;&gt;-1,Q171,"")&amp;IF(AND(64=99,B171&gt;0)," ... NO SPACE TO CONTINUE!","")</f>
      </c>
    </row>
    <row r="69" ht="12.75">
      <c r="A69" s="4">
        <f>IF(Q172&lt;&gt;-1,Q172,"")&amp;IF(AND(65=99,B172&gt;0)," ... NO SPACE TO CONTINUE!","")</f>
      </c>
    </row>
    <row r="70" ht="12.75">
      <c r="A70" s="4">
        <f>IF(Q173&lt;&gt;-1,Q173,"")&amp;IF(AND(66=99,B173&gt;0)," ... NO SPACE TO CONTINUE!","")</f>
      </c>
    </row>
    <row r="71" ht="12.75">
      <c r="A71" s="4">
        <f>IF(Q174&lt;&gt;-1,Q174,"")&amp;IF(AND(67=99,B174&gt;0)," ... NO SPACE TO CONTINUE!","")</f>
      </c>
    </row>
    <row r="72" ht="12.75">
      <c r="A72" s="4">
        <f>IF(Q175&lt;&gt;-1,Q175,"")&amp;IF(AND(68=99,B175&gt;0)," ... NO SPACE TO CONTINUE!","")</f>
      </c>
    </row>
    <row r="73" ht="12.75">
      <c r="A73" s="4">
        <f>IF(Q176&lt;&gt;-1,Q176,"")&amp;IF(AND(69=99,B176&gt;0)," ... NO SPACE TO CONTINUE!","")</f>
      </c>
    </row>
    <row r="74" ht="12.75">
      <c r="A74" s="4">
        <f>IF(Q177&lt;&gt;-1,Q177,"")&amp;IF(AND(70=99,B177&gt;0)," ... NO SPACE TO CONTINUE!","")</f>
      </c>
    </row>
    <row r="75" ht="12.75">
      <c r="A75" s="4">
        <f>IF(Q178&lt;&gt;-1,Q178,"")&amp;IF(AND(71=99,B178&gt;0)," ... NO SPACE TO CONTINUE!","")</f>
      </c>
    </row>
    <row r="76" ht="12.75">
      <c r="A76" s="4">
        <f>IF(Q179&lt;&gt;-1,Q179,"")&amp;IF(AND(72=99,B179&gt;0)," ... NO SPACE TO CONTINUE!","")</f>
      </c>
    </row>
    <row r="77" ht="12.75">
      <c r="A77" s="4">
        <f>IF(Q180&lt;&gt;-1,Q180,"")&amp;IF(AND(73=99,B180&gt;0)," ... NO SPACE TO CONTINUE!","")</f>
      </c>
    </row>
    <row r="78" ht="12.75">
      <c r="A78" s="4">
        <f>IF(Q181&lt;&gt;-1,Q181,"")&amp;IF(AND(74=99,B181&gt;0)," ... NO SPACE TO CONTINUE!","")</f>
      </c>
    </row>
    <row r="79" ht="12.75">
      <c r="A79" s="4">
        <f>IF(Q182&lt;&gt;-1,Q182,"")&amp;IF(AND(75=99,B182&gt;0)," ... NO SPACE TO CONTINUE!","")</f>
      </c>
    </row>
    <row r="80" ht="12.75">
      <c r="A80" s="4">
        <f>IF(Q183&lt;&gt;-1,Q183,"")&amp;IF(AND(76=99,B183&gt;0)," ... NO SPACE TO CONTINUE!","")</f>
      </c>
    </row>
    <row r="81" ht="12.75">
      <c r="A81" s="4">
        <f>IF(Q184&lt;&gt;-1,Q184,"")&amp;IF(AND(77=99,B184&gt;0)," ... NO SPACE TO CONTINUE!","")</f>
      </c>
    </row>
    <row r="82" ht="12.75">
      <c r="A82" s="4">
        <f>IF(Q185&lt;&gt;-1,Q185,"")&amp;IF(AND(78=99,B185&gt;0)," ... NO SPACE TO CONTINUE!","")</f>
      </c>
    </row>
    <row r="83" ht="12.75">
      <c r="A83" s="4">
        <f>IF(Q186&lt;&gt;-1,Q186,"")&amp;IF(AND(79=99,B186&gt;0)," ... NO SPACE TO CONTINUE!","")</f>
      </c>
    </row>
    <row r="84" ht="12.75">
      <c r="A84" s="4">
        <f>IF(Q187&lt;&gt;-1,Q187,"")&amp;IF(AND(80=99,B187&gt;0)," ... NO SPACE TO CONTINUE!","")</f>
      </c>
    </row>
    <row r="85" ht="12.75">
      <c r="A85" s="4">
        <f>IF(Q188&lt;&gt;-1,Q188,"")&amp;IF(AND(81=99,B188&gt;0)," ... NO SPACE TO CONTINUE!","")</f>
      </c>
    </row>
    <row r="86" ht="12.75">
      <c r="A86" s="4">
        <f>IF(Q189&lt;&gt;-1,Q189,"")&amp;IF(AND(82=99,B189&gt;0)," ... NO SPACE TO CONTINUE!","")</f>
      </c>
    </row>
    <row r="87" ht="12.75">
      <c r="A87" s="4">
        <f>IF(Q190&lt;&gt;-1,Q190,"")&amp;IF(AND(83=99,B190&gt;0)," ... NO SPACE TO CONTINUE!","")</f>
      </c>
    </row>
    <row r="88" ht="12.75">
      <c r="A88" s="4">
        <f>IF(Q191&lt;&gt;-1,Q191,"")&amp;IF(AND(84=99,B191&gt;0)," ... NO SPACE TO CONTINUE!","")</f>
      </c>
    </row>
    <row r="89" ht="12.75">
      <c r="A89" s="4">
        <f>IF(Q192&lt;&gt;-1,Q192,"")&amp;IF(AND(85=99,B192&gt;0)," ... NO SPACE TO CONTINUE!","")</f>
      </c>
    </row>
    <row r="90" ht="12.75">
      <c r="A90" s="4">
        <f>IF(Q193&lt;&gt;-1,Q193,"")&amp;IF(AND(86=99,B193&gt;0)," ... NO SPACE TO CONTINUE!","")</f>
      </c>
    </row>
    <row r="91" ht="12.75">
      <c r="A91" s="4">
        <f>IF(Q194&lt;&gt;-1,Q194,"")&amp;IF(AND(87=99,B194&gt;0)," ... NO SPACE TO CONTINUE!","")</f>
      </c>
    </row>
    <row r="92" ht="12.75">
      <c r="A92" s="4">
        <f>IF(Q195&lt;&gt;-1,Q195,"")&amp;IF(AND(88=99,B195&gt;0)," ... NO SPACE TO CONTINUE!","")</f>
      </c>
    </row>
    <row r="93" ht="12.75">
      <c r="A93" s="4">
        <f>IF(Q196&lt;&gt;-1,Q196,"")&amp;IF(AND(89=99,B196&gt;0)," ... NO SPACE TO CONTINUE!","")</f>
      </c>
    </row>
    <row r="94" ht="12.75">
      <c r="A94" s="4">
        <f>IF(Q197&lt;&gt;-1,Q197,"")&amp;IF(AND(90=99,B197&gt;0)," ... NO SPACE TO CONTINUE!","")</f>
      </c>
    </row>
    <row r="95" ht="12.75">
      <c r="A95" s="4">
        <f>IF(Q198&lt;&gt;-1,Q198,"")&amp;IF(AND(91=99,B198&gt;0)," ... NO SPACE TO CONTINUE!","")</f>
      </c>
    </row>
    <row r="96" ht="12.75">
      <c r="A96" s="4">
        <f>IF(Q199&lt;&gt;-1,Q199,"")&amp;IF(AND(92=99,B199&gt;0)," ... NO SPACE TO CONTINUE!","")</f>
      </c>
    </row>
    <row r="97" ht="12.75">
      <c r="A97" s="4">
        <f>IF(Q200&lt;&gt;-1,Q200,"")&amp;IF(AND(93=99,B200&gt;0)," ... NO SPACE TO CONTINUE!","")</f>
      </c>
    </row>
    <row r="98" ht="12.75">
      <c r="A98" s="4">
        <f>IF(Q201&lt;&gt;-1,Q201,"")&amp;IF(AND(94=99,B201&gt;0)," ... NO SPACE TO CONTINUE!","")</f>
      </c>
    </row>
    <row r="99" ht="12.75">
      <c r="A99" s="4">
        <f>IF(Q202&lt;&gt;-1,Q202,"")&amp;IF(AND(95=99,B202&gt;0)," ... NO SPACE TO CONTINUE!","")</f>
      </c>
    </row>
    <row r="100" ht="12.75">
      <c r="A100" s="4">
        <f>IF(Q203&lt;&gt;-1,Q203,"")&amp;IF(AND(96=99,B203&gt;0)," ... NO SPACE TO CONTINUE!","")</f>
      </c>
    </row>
    <row r="101" ht="12.75">
      <c r="A101" s="4">
        <f>IF(Q204&lt;&gt;-1,Q204,"")&amp;IF(AND(97=99,B204&gt;0)," ... NO SPACE TO CONTINUE!","")</f>
      </c>
    </row>
    <row r="102" ht="12.75">
      <c r="A102" s="4">
        <f>IF(Q205&lt;&gt;-1,Q205,"")&amp;IF(AND(98=99,B205&gt;0)," ... NO SPACE TO CONTINUE!","")</f>
      </c>
    </row>
    <row r="103" ht="12.75">
      <c r="A103" s="4">
        <f>IF(Q206&lt;&gt;-1,Q206,"")&amp;IF(AND(99=99,B206&gt;0)," ... NO SPACE TO CONTINUE!","")</f>
      </c>
    </row>
    <row r="106" spans="1:17" ht="63.75">
      <c r="A106" s="1" t="str">
        <f>"story node nos"</f>
        <v>story node nos</v>
      </c>
      <c r="B106" s="1" t="str">
        <f>"story out edge count"</f>
        <v>story out edge count</v>
      </c>
      <c r="O106" s="1" t="str">
        <f>"story out edge index"</f>
        <v>story out edge index</v>
      </c>
      <c r="P106" s="1" t="str">
        <f>"story out edge destination node no"</f>
        <v>story out edge destination node no</v>
      </c>
      <c r="Q106" s="1" t="str">
        <f>"story out text"</f>
        <v>story out text</v>
      </c>
    </row>
    <row r="107" spans="1:17" ht="12.75">
      <c r="A107" s="2">
        <f>IF(B4="Recalculate",0,0)</f>
        <v>0</v>
      </c>
      <c r="B107" s="2">
        <f ca="1">IF(A107&lt;&gt;-1,OFFSET(O210,A107,0),0)</f>
        <v>3</v>
      </c>
      <c r="O107" s="2">
        <f>IF(B107&gt;0,RANDBETWEEN(0,B107-1),-1)</f>
        <v>2</v>
      </c>
      <c r="P107" s="2">
        <f ca="1">IF(O107&lt;&gt;-1,OFFSET(B210,A107,O107*2+1),-1)</f>
        <v>1</v>
      </c>
      <c r="Q107" s="2" t="str">
        <f ca="1">IF(O107&lt;&gt;-1,OFFSET(B210,A107,O107*2),-1)</f>
        <v>Planet 9 of Alpha-Centauri</v>
      </c>
    </row>
    <row r="108" spans="1:17" ht="12.75">
      <c r="A108" s="2">
        <f aca="true" t="shared" si="0" ref="A108:A139">P107</f>
        <v>1</v>
      </c>
      <c r="B108" s="2">
        <f ca="1">IF(A108&lt;&gt;-1,OFFSET(O210,A108,0),0)</f>
        <v>6</v>
      </c>
      <c r="O108" s="2">
        <f>IF(B108&gt;0,RANDBETWEEN(0,B108-1),-1)</f>
        <v>2</v>
      </c>
      <c r="P108" s="2">
        <f ca="1">IF(O108&lt;&gt;-1,OFFSET(B210,A108,O108*2+1),-1)</f>
        <v>2</v>
      </c>
      <c r="Q108" s="2" t="str">
        <f ca="1">IF(O108&lt;&gt;-1,OFFSET(B210,A108,O108*2),-1)</f>
        <v>falls toward a black hole</v>
      </c>
    </row>
    <row r="109" spans="1:17" ht="12.75">
      <c r="A109" s="2">
        <f t="shared" si="0"/>
        <v>2</v>
      </c>
      <c r="B109" s="2">
        <f ca="1">IF(A109&lt;&gt;-1,OFFSET(O210,A109,0),0)</f>
        <v>4</v>
      </c>
      <c r="O109" s="2">
        <f>IF(B109&gt;0,RANDBETWEEN(0,B109-1),-1)</f>
        <v>2</v>
      </c>
      <c r="P109" s="2">
        <f ca="1">IF(O109&lt;&gt;-1,OFFSET(B210,A109,O109*2+1),-1)</f>
        <v>4</v>
      </c>
      <c r="Q109" s="2" t="str">
        <f ca="1">IF(O109&lt;&gt;-1,OFFSET(B210,A109,O109*2),-1)</f>
        <v>and is visited by evil</v>
      </c>
    </row>
    <row r="110" spans="1:17" ht="12.75">
      <c r="A110" s="2">
        <f t="shared" si="0"/>
        <v>4</v>
      </c>
      <c r="B110" s="2">
        <f ca="1">IF(A110&lt;&gt;-1,OFFSET(O210,A110,0),0)</f>
        <v>3</v>
      </c>
      <c r="O110" s="2">
        <f>IF(B110&gt;0,RANDBETWEEN(0,B110-1),-1)</f>
        <v>1</v>
      </c>
      <c r="P110" s="2">
        <f ca="1">IF(O110&lt;&gt;-1,OFFSET(B210,A110,O110*2+1),-1)</f>
        <v>5</v>
      </c>
      <c r="Q110" s="2" t="str">
        <f ca="1">IF(O110&lt;&gt;-1,OFFSET(B210,A110,O110*2),-1)</f>
        <v>robots</v>
      </c>
    </row>
    <row r="111" spans="1:17" ht="12.75">
      <c r="A111" s="2">
        <f t="shared" si="0"/>
        <v>5</v>
      </c>
      <c r="B111" s="2">
        <f ca="1">IF(A111&lt;&gt;-1,OFFSET(O210,A111,0),0)</f>
        <v>2</v>
      </c>
      <c r="O111" s="2">
        <f>IF(B111&gt;0,RANDBETWEEN(0,B111-1),-1)</f>
        <v>1</v>
      </c>
      <c r="P111" s="2">
        <f ca="1">IF(O111&lt;&gt;-1,OFFSET(B210,A111,O111*2+1),-1)</f>
        <v>17</v>
      </c>
      <c r="Q111" s="2" t="str">
        <f ca="1">IF(O111&lt;&gt;-1,OFFSET(B210,A111,O111*2),-1)</f>
        <v>who</v>
      </c>
    </row>
    <row r="112" spans="1:17" ht="12.75">
      <c r="A112" s="2">
        <f t="shared" si="0"/>
        <v>17</v>
      </c>
      <c r="B112" s="2">
        <f ca="1">IF(A112&lt;&gt;-1,OFFSET(O210,A112,0),0)</f>
        <v>6</v>
      </c>
      <c r="O112" s="2">
        <f>IF(B112&gt;0,RANDBETWEEN(0,B112-1),-1)</f>
        <v>5</v>
      </c>
      <c r="P112" s="2">
        <f ca="1">IF(O112&lt;&gt;-1,OFFSET(B210,A112,O112*2+1),-1)</f>
        <v>27</v>
      </c>
      <c r="Q112" s="2" t="str">
        <f ca="1">IF(O112&lt;&gt;-1,OFFSET(B210,A112,O112*2),-1)</f>
        <v>steal its reserves of</v>
      </c>
    </row>
    <row r="113" spans="1:17" ht="12.75">
      <c r="A113" s="2">
        <f t="shared" si="0"/>
        <v>27</v>
      </c>
      <c r="B113" s="2">
        <f ca="1">IF(A113&lt;&gt;-1,OFFSET(O210,A113,0),0)</f>
        <v>4</v>
      </c>
      <c r="O113" s="2">
        <f>IF(B113&gt;0,RANDBETWEEN(0,B113-1),-1)</f>
        <v>1</v>
      </c>
      <c r="P113" s="2">
        <f ca="1">IF(O113&lt;&gt;-1,OFFSET(B210,A113,O113*2+1),-1)</f>
        <v>28</v>
      </c>
      <c r="Q113" s="2" t="str">
        <f ca="1">IF(O113&lt;&gt;-1,OFFSET(B210,A113,O113*2),-1)</f>
        <v>iron</v>
      </c>
    </row>
    <row r="114" spans="1:17" ht="12.75">
      <c r="A114" s="2">
        <f t="shared" si="0"/>
        <v>28</v>
      </c>
      <c r="B114" s="2">
        <f ca="1">IF(A114&lt;&gt;-1,OFFSET(O210,A114,0),0)</f>
        <v>2</v>
      </c>
      <c r="O114" s="2">
        <f>IF(B114&gt;0,RANDBETWEEN(0,B114-1),-1)</f>
        <v>1</v>
      </c>
      <c r="P114" s="2">
        <f ca="1">IF(O114&lt;&gt;-1,OFFSET(B210,A114,O114*2+1),-1)</f>
        <v>22</v>
      </c>
      <c r="Q114" s="2" t="str">
        <f ca="1">IF(O114&lt;&gt;-1,OFFSET(B210,A114,O114*2),-1)</f>
        <v>and</v>
      </c>
    </row>
    <row r="115" spans="1:17" ht="12.75">
      <c r="A115" s="2">
        <f t="shared" si="0"/>
        <v>22</v>
      </c>
      <c r="B115" s="2">
        <f ca="1">IF(A115&lt;&gt;-1,OFFSET(O210,A115,0),0)</f>
        <v>1</v>
      </c>
      <c r="O115" s="2">
        <f>IF(B115&gt;0,RANDBETWEEN(0,B115-1),-1)</f>
        <v>0</v>
      </c>
      <c r="P115" s="2">
        <f ca="1">IF(O115&lt;&gt;-1,OFFSET(B210,A115,O115*2+1),-1)</f>
        <v>23</v>
      </c>
      <c r="Q115" s="2" t="str">
        <f ca="1">IF(O115&lt;&gt;-1,OFFSET(B210,A115,O115*2),-1)</f>
        <v>are stopped by a logician</v>
      </c>
    </row>
    <row r="116" spans="1:17" ht="12.75">
      <c r="A116" s="2">
        <f t="shared" si="0"/>
        <v>23</v>
      </c>
      <c r="B116" s="2">
        <f ca="1">IF(A116&lt;&gt;-1,OFFSET(O210,A116,0),0)</f>
        <v>2</v>
      </c>
      <c r="O116" s="2">
        <f>IF(B116&gt;0,RANDBETWEEN(0,B116-1),-1)</f>
        <v>1</v>
      </c>
      <c r="P116" s="2">
        <f ca="1">IF(O116&lt;&gt;-1,OFFSET(B210,A116,O116*2+1),-1)</f>
        <v>-1</v>
      </c>
      <c r="Q116" s="2" t="str">
        <f ca="1">IF(O116&lt;&gt;-1,OFFSET(B210,A116,O116*2),-1)</f>
        <v>who can't remember the Paradox of the Liar and gets killed</v>
      </c>
    </row>
    <row r="117" spans="1:17" ht="12.75">
      <c r="A117" s="2">
        <f t="shared" si="0"/>
        <v>-1</v>
      </c>
      <c r="B117" s="2">
        <f ca="1">IF(A117&lt;&gt;-1,OFFSET(O210,A117,0),0)</f>
        <v>0</v>
      </c>
      <c r="O117" s="2">
        <f>IF(B117&gt;0,RANDBETWEEN(0,B117-1),-1)</f>
        <v>-1</v>
      </c>
      <c r="P117" s="2">
        <f ca="1">IF(O117&lt;&gt;-1,OFFSET(B210,A117,O117*2+1),-1)</f>
        <v>-1</v>
      </c>
      <c r="Q117" s="2">
        <f ca="1">IF(O117&lt;&gt;-1,OFFSET(B210,A117,O117*2),-1)</f>
        <v>-1</v>
      </c>
    </row>
    <row r="118" spans="1:17" ht="12.75">
      <c r="A118" s="2">
        <f t="shared" si="0"/>
        <v>-1</v>
      </c>
      <c r="B118" s="2">
        <f ca="1">IF(A118&lt;&gt;-1,OFFSET(O210,A118,0),0)</f>
        <v>0</v>
      </c>
      <c r="O118" s="2">
        <f>IF(B118&gt;0,RANDBETWEEN(0,B118-1),-1)</f>
        <v>-1</v>
      </c>
      <c r="P118" s="2">
        <f ca="1">IF(O118&lt;&gt;-1,OFFSET(B210,A118,O118*2+1),-1)</f>
        <v>-1</v>
      </c>
      <c r="Q118" s="2">
        <f ca="1">IF(O118&lt;&gt;-1,OFFSET(B210,A118,O118*2),-1)</f>
        <v>-1</v>
      </c>
    </row>
    <row r="119" spans="1:17" ht="12.75">
      <c r="A119" s="2">
        <f t="shared" si="0"/>
        <v>-1</v>
      </c>
      <c r="B119" s="2">
        <f ca="1">IF(A119&lt;&gt;-1,OFFSET(O210,A119,0),0)</f>
        <v>0</v>
      </c>
      <c r="O119" s="2">
        <f>IF(B119&gt;0,RANDBETWEEN(0,B119-1),-1)</f>
        <v>-1</v>
      </c>
      <c r="P119" s="2">
        <f ca="1">IF(O119&lt;&gt;-1,OFFSET(B210,A119,O119*2+1),-1)</f>
        <v>-1</v>
      </c>
      <c r="Q119" s="2">
        <f ca="1">IF(O119&lt;&gt;-1,OFFSET(B210,A119,O119*2),-1)</f>
        <v>-1</v>
      </c>
    </row>
    <row r="120" spans="1:17" ht="12.75">
      <c r="A120" s="2">
        <f t="shared" si="0"/>
        <v>-1</v>
      </c>
      <c r="B120" s="2">
        <f ca="1">IF(A120&lt;&gt;-1,OFFSET(O210,A120,0),0)</f>
        <v>0</v>
      </c>
      <c r="O120" s="2">
        <f>IF(B120&gt;0,RANDBETWEEN(0,B120-1),-1)</f>
        <v>-1</v>
      </c>
      <c r="P120" s="2">
        <f ca="1">IF(O120&lt;&gt;-1,OFFSET(B210,A120,O120*2+1),-1)</f>
        <v>-1</v>
      </c>
      <c r="Q120" s="2">
        <f ca="1">IF(O120&lt;&gt;-1,OFFSET(B210,A120,O120*2),-1)</f>
        <v>-1</v>
      </c>
    </row>
    <row r="121" spans="1:17" ht="12.75">
      <c r="A121" s="2">
        <f t="shared" si="0"/>
        <v>-1</v>
      </c>
      <c r="B121" s="2">
        <f ca="1">IF(A121&lt;&gt;-1,OFFSET(O210,A121,0),0)</f>
        <v>0</v>
      </c>
      <c r="O121" s="2">
        <f>IF(B121&gt;0,RANDBETWEEN(0,B121-1),-1)</f>
        <v>-1</v>
      </c>
      <c r="P121" s="2">
        <f ca="1">IF(O121&lt;&gt;-1,OFFSET(B210,A121,O121*2+1),-1)</f>
        <v>-1</v>
      </c>
      <c r="Q121" s="2">
        <f ca="1">IF(O121&lt;&gt;-1,OFFSET(B210,A121,O121*2),-1)</f>
        <v>-1</v>
      </c>
    </row>
    <row r="122" spans="1:17" ht="12.75">
      <c r="A122" s="2">
        <f t="shared" si="0"/>
        <v>-1</v>
      </c>
      <c r="B122" s="2">
        <f ca="1">IF(A122&lt;&gt;-1,OFFSET(O210,A122,0),0)</f>
        <v>0</v>
      </c>
      <c r="O122" s="2">
        <f>IF(B122&gt;0,RANDBETWEEN(0,B122-1),-1)</f>
        <v>-1</v>
      </c>
      <c r="P122" s="2">
        <f ca="1">IF(O122&lt;&gt;-1,OFFSET(B210,A122,O122*2+1),-1)</f>
        <v>-1</v>
      </c>
      <c r="Q122" s="2">
        <f ca="1">IF(O122&lt;&gt;-1,OFFSET(B210,A122,O122*2),-1)</f>
        <v>-1</v>
      </c>
    </row>
    <row r="123" spans="1:17" ht="12.75">
      <c r="A123" s="2">
        <f t="shared" si="0"/>
        <v>-1</v>
      </c>
      <c r="B123" s="2">
        <f ca="1">IF(A123&lt;&gt;-1,OFFSET(O210,A123,0),0)</f>
        <v>0</v>
      </c>
      <c r="O123" s="2">
        <f>IF(B123&gt;0,RANDBETWEEN(0,B123-1),-1)</f>
        <v>-1</v>
      </c>
      <c r="P123" s="2">
        <f ca="1">IF(O123&lt;&gt;-1,OFFSET(B210,A123,O123*2+1),-1)</f>
        <v>-1</v>
      </c>
      <c r="Q123" s="2">
        <f ca="1">IF(O123&lt;&gt;-1,OFFSET(B210,A123,O123*2),-1)</f>
        <v>-1</v>
      </c>
    </row>
    <row r="124" spans="1:17" ht="12.75">
      <c r="A124" s="2">
        <f t="shared" si="0"/>
        <v>-1</v>
      </c>
      <c r="B124" s="2">
        <f ca="1">IF(A124&lt;&gt;-1,OFFSET(O210,A124,0),0)</f>
        <v>0</v>
      </c>
      <c r="O124" s="2">
        <f>IF(B124&gt;0,RANDBETWEEN(0,B124-1),-1)</f>
        <v>-1</v>
      </c>
      <c r="P124" s="2">
        <f ca="1">IF(O124&lt;&gt;-1,OFFSET(B210,A124,O124*2+1),-1)</f>
        <v>-1</v>
      </c>
      <c r="Q124" s="2">
        <f ca="1">IF(O124&lt;&gt;-1,OFFSET(B210,A124,O124*2),-1)</f>
        <v>-1</v>
      </c>
    </row>
    <row r="125" spans="1:17" ht="12.75">
      <c r="A125" s="2">
        <f t="shared" si="0"/>
        <v>-1</v>
      </c>
      <c r="B125" s="2">
        <f ca="1">IF(A125&lt;&gt;-1,OFFSET(O210,A125,0),0)</f>
        <v>0</v>
      </c>
      <c r="O125" s="2">
        <f>IF(B125&gt;0,RANDBETWEEN(0,B125-1),-1)</f>
        <v>-1</v>
      </c>
      <c r="P125" s="2">
        <f ca="1">IF(O125&lt;&gt;-1,OFFSET(B210,A125,O125*2+1),-1)</f>
        <v>-1</v>
      </c>
      <c r="Q125" s="2">
        <f ca="1">IF(O125&lt;&gt;-1,OFFSET(B210,A125,O125*2),-1)</f>
        <v>-1</v>
      </c>
    </row>
    <row r="126" spans="1:17" ht="12.75">
      <c r="A126" s="2">
        <f t="shared" si="0"/>
        <v>-1</v>
      </c>
      <c r="B126" s="2">
        <f ca="1">IF(A126&lt;&gt;-1,OFFSET(O210,A126,0),0)</f>
        <v>0</v>
      </c>
      <c r="O126" s="2">
        <f>IF(B126&gt;0,RANDBETWEEN(0,B126-1),-1)</f>
        <v>-1</v>
      </c>
      <c r="P126" s="2">
        <f ca="1">IF(O126&lt;&gt;-1,OFFSET(B210,A126,O126*2+1),-1)</f>
        <v>-1</v>
      </c>
      <c r="Q126" s="2">
        <f ca="1">IF(O126&lt;&gt;-1,OFFSET(B210,A126,O126*2),-1)</f>
        <v>-1</v>
      </c>
    </row>
    <row r="127" spans="1:17" ht="12.75">
      <c r="A127" s="2">
        <f t="shared" si="0"/>
        <v>-1</v>
      </c>
      <c r="B127" s="2">
        <f ca="1">IF(A127&lt;&gt;-1,OFFSET(O210,A127,0),0)</f>
        <v>0</v>
      </c>
      <c r="O127" s="2">
        <f>IF(B127&gt;0,RANDBETWEEN(0,B127-1),-1)</f>
        <v>-1</v>
      </c>
      <c r="P127" s="2">
        <f ca="1">IF(O127&lt;&gt;-1,OFFSET(B210,A127,O127*2+1),-1)</f>
        <v>-1</v>
      </c>
      <c r="Q127" s="2">
        <f ca="1">IF(O127&lt;&gt;-1,OFFSET(B210,A127,O127*2),-1)</f>
        <v>-1</v>
      </c>
    </row>
    <row r="128" spans="1:17" ht="12.75">
      <c r="A128" s="2">
        <f t="shared" si="0"/>
        <v>-1</v>
      </c>
      <c r="B128" s="2">
        <f ca="1">IF(A128&lt;&gt;-1,OFFSET(O210,A128,0),0)</f>
        <v>0</v>
      </c>
      <c r="O128" s="2">
        <f>IF(B128&gt;0,RANDBETWEEN(0,B128-1),-1)</f>
        <v>-1</v>
      </c>
      <c r="P128" s="2">
        <f ca="1">IF(O128&lt;&gt;-1,OFFSET(B210,A128,O128*2+1),-1)</f>
        <v>-1</v>
      </c>
      <c r="Q128" s="2">
        <f ca="1">IF(O128&lt;&gt;-1,OFFSET(B210,A128,O128*2),-1)</f>
        <v>-1</v>
      </c>
    </row>
    <row r="129" spans="1:17" ht="12.75">
      <c r="A129" s="2">
        <f t="shared" si="0"/>
        <v>-1</v>
      </c>
      <c r="B129" s="2">
        <f ca="1">IF(A129&lt;&gt;-1,OFFSET(O210,A129,0),0)</f>
        <v>0</v>
      </c>
      <c r="O129" s="2">
        <f>IF(B129&gt;0,RANDBETWEEN(0,B129-1),-1)</f>
        <v>-1</v>
      </c>
      <c r="P129" s="2">
        <f ca="1">IF(O129&lt;&gt;-1,OFFSET(B210,A129,O129*2+1),-1)</f>
        <v>-1</v>
      </c>
      <c r="Q129" s="2">
        <f ca="1">IF(O129&lt;&gt;-1,OFFSET(B210,A129,O129*2),-1)</f>
        <v>-1</v>
      </c>
    </row>
    <row r="130" spans="1:17" ht="12.75">
      <c r="A130" s="2">
        <f t="shared" si="0"/>
        <v>-1</v>
      </c>
      <c r="B130" s="2">
        <f ca="1">IF(A130&lt;&gt;-1,OFFSET(O210,A130,0),0)</f>
        <v>0</v>
      </c>
      <c r="O130" s="2">
        <f>IF(B130&gt;0,RANDBETWEEN(0,B130-1),-1)</f>
        <v>-1</v>
      </c>
      <c r="P130" s="2">
        <f ca="1">IF(O130&lt;&gt;-1,OFFSET(B210,A130,O130*2+1),-1)</f>
        <v>-1</v>
      </c>
      <c r="Q130" s="2">
        <f ca="1">IF(O130&lt;&gt;-1,OFFSET(B210,A130,O130*2),-1)</f>
        <v>-1</v>
      </c>
    </row>
    <row r="131" spans="1:17" ht="12.75">
      <c r="A131" s="2">
        <f t="shared" si="0"/>
        <v>-1</v>
      </c>
      <c r="B131" s="2">
        <f ca="1">IF(A131&lt;&gt;-1,OFFSET(O210,A131,0),0)</f>
        <v>0</v>
      </c>
      <c r="O131" s="2">
        <f>IF(B131&gt;0,RANDBETWEEN(0,B131-1),-1)</f>
        <v>-1</v>
      </c>
      <c r="P131" s="2">
        <f ca="1">IF(O131&lt;&gt;-1,OFFSET(B210,A131,O131*2+1),-1)</f>
        <v>-1</v>
      </c>
      <c r="Q131" s="2">
        <f ca="1">IF(O131&lt;&gt;-1,OFFSET(B210,A131,O131*2),-1)</f>
        <v>-1</v>
      </c>
    </row>
    <row r="132" spans="1:17" ht="12.75">
      <c r="A132" s="2">
        <f t="shared" si="0"/>
        <v>-1</v>
      </c>
      <c r="B132" s="2">
        <f ca="1">IF(A132&lt;&gt;-1,OFFSET(O210,A132,0),0)</f>
        <v>0</v>
      </c>
      <c r="O132" s="2">
        <f>IF(B132&gt;0,RANDBETWEEN(0,B132-1),-1)</f>
        <v>-1</v>
      </c>
      <c r="P132" s="2">
        <f ca="1">IF(O132&lt;&gt;-1,OFFSET(B210,A132,O132*2+1),-1)</f>
        <v>-1</v>
      </c>
      <c r="Q132" s="2">
        <f ca="1">IF(O132&lt;&gt;-1,OFFSET(B210,A132,O132*2),-1)</f>
        <v>-1</v>
      </c>
    </row>
    <row r="133" spans="1:17" ht="12.75">
      <c r="A133" s="2">
        <f t="shared" si="0"/>
        <v>-1</v>
      </c>
      <c r="B133" s="2">
        <f ca="1">IF(A133&lt;&gt;-1,OFFSET(O210,A133,0),0)</f>
        <v>0</v>
      </c>
      <c r="O133" s="2">
        <f>IF(B133&gt;0,RANDBETWEEN(0,B133-1),-1)</f>
        <v>-1</v>
      </c>
      <c r="P133" s="2">
        <f ca="1">IF(O133&lt;&gt;-1,OFFSET(B210,A133,O133*2+1),-1)</f>
        <v>-1</v>
      </c>
      <c r="Q133" s="2">
        <f ca="1">IF(O133&lt;&gt;-1,OFFSET(B210,A133,O133*2),-1)</f>
        <v>-1</v>
      </c>
    </row>
    <row r="134" spans="1:17" ht="12.75">
      <c r="A134" s="2">
        <f t="shared" si="0"/>
        <v>-1</v>
      </c>
      <c r="B134" s="2">
        <f ca="1">IF(A134&lt;&gt;-1,OFFSET(O210,A134,0),0)</f>
        <v>0</v>
      </c>
      <c r="O134" s="2">
        <f>IF(B134&gt;0,RANDBETWEEN(0,B134-1),-1)</f>
        <v>-1</v>
      </c>
      <c r="P134" s="2">
        <f ca="1">IF(O134&lt;&gt;-1,OFFSET(B210,A134,O134*2+1),-1)</f>
        <v>-1</v>
      </c>
      <c r="Q134" s="2">
        <f ca="1">IF(O134&lt;&gt;-1,OFFSET(B210,A134,O134*2),-1)</f>
        <v>-1</v>
      </c>
    </row>
    <row r="135" spans="1:17" ht="12.75">
      <c r="A135" s="2">
        <f t="shared" si="0"/>
        <v>-1</v>
      </c>
      <c r="B135" s="2">
        <f ca="1">IF(A135&lt;&gt;-1,OFFSET(O210,A135,0),0)</f>
        <v>0</v>
      </c>
      <c r="O135" s="2">
        <f>IF(B135&gt;0,RANDBETWEEN(0,B135-1),-1)</f>
        <v>-1</v>
      </c>
      <c r="P135" s="2">
        <f ca="1">IF(O135&lt;&gt;-1,OFFSET(B210,A135,O135*2+1),-1)</f>
        <v>-1</v>
      </c>
      <c r="Q135" s="2">
        <f ca="1">IF(O135&lt;&gt;-1,OFFSET(B210,A135,O135*2),-1)</f>
        <v>-1</v>
      </c>
    </row>
    <row r="136" spans="1:17" ht="12.75">
      <c r="A136" s="2">
        <f t="shared" si="0"/>
        <v>-1</v>
      </c>
      <c r="B136" s="2">
        <f ca="1">IF(A136&lt;&gt;-1,OFFSET(O210,A136,0),0)</f>
        <v>0</v>
      </c>
      <c r="O136" s="2">
        <f>IF(B136&gt;0,RANDBETWEEN(0,B136-1),-1)</f>
        <v>-1</v>
      </c>
      <c r="P136" s="2">
        <f ca="1">IF(O136&lt;&gt;-1,OFFSET(B210,A136,O136*2+1),-1)</f>
        <v>-1</v>
      </c>
      <c r="Q136" s="2">
        <f ca="1">IF(O136&lt;&gt;-1,OFFSET(B210,A136,O136*2),-1)</f>
        <v>-1</v>
      </c>
    </row>
    <row r="137" spans="1:17" ht="12.75">
      <c r="A137" s="2">
        <f t="shared" si="0"/>
        <v>-1</v>
      </c>
      <c r="B137" s="2">
        <f ca="1">IF(A137&lt;&gt;-1,OFFSET(O210,A137,0),0)</f>
        <v>0</v>
      </c>
      <c r="O137" s="2">
        <f>IF(B137&gt;0,RANDBETWEEN(0,B137-1),-1)</f>
        <v>-1</v>
      </c>
      <c r="P137" s="2">
        <f ca="1">IF(O137&lt;&gt;-1,OFFSET(B210,A137,O137*2+1),-1)</f>
        <v>-1</v>
      </c>
      <c r="Q137" s="2">
        <f ca="1">IF(O137&lt;&gt;-1,OFFSET(B210,A137,O137*2),-1)</f>
        <v>-1</v>
      </c>
    </row>
    <row r="138" spans="1:17" ht="12.75">
      <c r="A138" s="2">
        <f t="shared" si="0"/>
        <v>-1</v>
      </c>
      <c r="B138" s="2">
        <f ca="1">IF(A138&lt;&gt;-1,OFFSET(O210,A138,0),0)</f>
        <v>0</v>
      </c>
      <c r="O138" s="2">
        <f>IF(B138&gt;0,RANDBETWEEN(0,B138-1),-1)</f>
        <v>-1</v>
      </c>
      <c r="P138" s="2">
        <f ca="1">IF(O138&lt;&gt;-1,OFFSET(B210,A138,O138*2+1),-1)</f>
        <v>-1</v>
      </c>
      <c r="Q138" s="2">
        <f ca="1">IF(O138&lt;&gt;-1,OFFSET(B210,A138,O138*2),-1)</f>
        <v>-1</v>
      </c>
    </row>
    <row r="139" spans="1:17" ht="12.75">
      <c r="A139" s="2">
        <f t="shared" si="0"/>
        <v>-1</v>
      </c>
      <c r="B139" s="2">
        <f ca="1">IF(A139&lt;&gt;-1,OFFSET(O210,A139,0),0)</f>
        <v>0</v>
      </c>
      <c r="O139" s="2">
        <f>IF(B139&gt;0,RANDBETWEEN(0,B139-1),-1)</f>
        <v>-1</v>
      </c>
      <c r="P139" s="2">
        <f ca="1">IF(O139&lt;&gt;-1,OFFSET(B210,A139,O139*2+1),-1)</f>
        <v>-1</v>
      </c>
      <c r="Q139" s="2">
        <f ca="1">IF(O139&lt;&gt;-1,OFFSET(B210,A139,O139*2),-1)</f>
        <v>-1</v>
      </c>
    </row>
    <row r="140" spans="1:17" ht="12.75">
      <c r="A140" s="2">
        <f aca="true" t="shared" si="1" ref="A140:A171">P139</f>
        <v>-1</v>
      </c>
      <c r="B140" s="2">
        <f ca="1">IF(A140&lt;&gt;-1,OFFSET(O210,A140,0),0)</f>
        <v>0</v>
      </c>
      <c r="O140" s="2">
        <f>IF(B140&gt;0,RANDBETWEEN(0,B140-1),-1)</f>
        <v>-1</v>
      </c>
      <c r="P140" s="2">
        <f ca="1">IF(O140&lt;&gt;-1,OFFSET(B210,A140,O140*2+1),-1)</f>
        <v>-1</v>
      </c>
      <c r="Q140" s="2">
        <f ca="1">IF(O140&lt;&gt;-1,OFFSET(B210,A140,O140*2),-1)</f>
        <v>-1</v>
      </c>
    </row>
    <row r="141" spans="1:17" ht="12.75">
      <c r="A141" s="2">
        <f t="shared" si="1"/>
        <v>-1</v>
      </c>
      <c r="B141" s="2">
        <f ca="1">IF(A141&lt;&gt;-1,OFFSET(O210,A141,0),0)</f>
        <v>0</v>
      </c>
      <c r="O141" s="2">
        <f>IF(B141&gt;0,RANDBETWEEN(0,B141-1),-1)</f>
        <v>-1</v>
      </c>
      <c r="P141" s="2">
        <f ca="1">IF(O141&lt;&gt;-1,OFFSET(B210,A141,O141*2+1),-1)</f>
        <v>-1</v>
      </c>
      <c r="Q141" s="2">
        <f ca="1">IF(O141&lt;&gt;-1,OFFSET(B210,A141,O141*2),-1)</f>
        <v>-1</v>
      </c>
    </row>
    <row r="142" spans="1:17" ht="12.75">
      <c r="A142" s="2">
        <f t="shared" si="1"/>
        <v>-1</v>
      </c>
      <c r="B142" s="2">
        <f ca="1">IF(A142&lt;&gt;-1,OFFSET(O210,A142,0),0)</f>
        <v>0</v>
      </c>
      <c r="O142" s="2">
        <f>IF(B142&gt;0,RANDBETWEEN(0,B142-1),-1)</f>
        <v>-1</v>
      </c>
      <c r="P142" s="2">
        <f ca="1">IF(O142&lt;&gt;-1,OFFSET(B210,A142,O142*2+1),-1)</f>
        <v>-1</v>
      </c>
      <c r="Q142" s="2">
        <f ca="1">IF(O142&lt;&gt;-1,OFFSET(B210,A142,O142*2),-1)</f>
        <v>-1</v>
      </c>
    </row>
    <row r="143" spans="1:17" ht="12.75">
      <c r="A143" s="2">
        <f t="shared" si="1"/>
        <v>-1</v>
      </c>
      <c r="B143" s="2">
        <f ca="1">IF(A143&lt;&gt;-1,OFFSET(O210,A143,0),0)</f>
        <v>0</v>
      </c>
      <c r="O143" s="2">
        <f>IF(B143&gt;0,RANDBETWEEN(0,B143-1),-1)</f>
        <v>-1</v>
      </c>
      <c r="P143" s="2">
        <f ca="1">IF(O143&lt;&gt;-1,OFFSET(B210,A143,O143*2+1),-1)</f>
        <v>-1</v>
      </c>
      <c r="Q143" s="2">
        <f ca="1">IF(O143&lt;&gt;-1,OFFSET(B210,A143,O143*2),-1)</f>
        <v>-1</v>
      </c>
    </row>
    <row r="144" spans="1:17" ht="12.75">
      <c r="A144" s="2">
        <f t="shared" si="1"/>
        <v>-1</v>
      </c>
      <c r="B144" s="2">
        <f ca="1">IF(A144&lt;&gt;-1,OFFSET(O210,A144,0),0)</f>
        <v>0</v>
      </c>
      <c r="O144" s="2">
        <f>IF(B144&gt;0,RANDBETWEEN(0,B144-1),-1)</f>
        <v>-1</v>
      </c>
      <c r="P144" s="2">
        <f ca="1">IF(O144&lt;&gt;-1,OFFSET(B210,A144,O144*2+1),-1)</f>
        <v>-1</v>
      </c>
      <c r="Q144" s="2">
        <f ca="1">IF(O144&lt;&gt;-1,OFFSET(B210,A144,O144*2),-1)</f>
        <v>-1</v>
      </c>
    </row>
    <row r="145" spans="1:17" ht="12.75">
      <c r="A145" s="2">
        <f t="shared" si="1"/>
        <v>-1</v>
      </c>
      <c r="B145" s="2">
        <f ca="1">IF(A145&lt;&gt;-1,OFFSET(O210,A145,0),0)</f>
        <v>0</v>
      </c>
      <c r="O145" s="2">
        <f>IF(B145&gt;0,RANDBETWEEN(0,B145-1),-1)</f>
        <v>-1</v>
      </c>
      <c r="P145" s="2">
        <f ca="1">IF(O145&lt;&gt;-1,OFFSET(B210,A145,O145*2+1),-1)</f>
        <v>-1</v>
      </c>
      <c r="Q145" s="2">
        <f ca="1">IF(O145&lt;&gt;-1,OFFSET(B210,A145,O145*2),-1)</f>
        <v>-1</v>
      </c>
    </row>
    <row r="146" spans="1:17" ht="12.75">
      <c r="A146" s="2">
        <f t="shared" si="1"/>
        <v>-1</v>
      </c>
      <c r="B146" s="2">
        <f ca="1">IF(A146&lt;&gt;-1,OFFSET(O210,A146,0),0)</f>
        <v>0</v>
      </c>
      <c r="O146" s="2">
        <f>IF(B146&gt;0,RANDBETWEEN(0,B146-1),-1)</f>
        <v>-1</v>
      </c>
      <c r="P146" s="2">
        <f ca="1">IF(O146&lt;&gt;-1,OFFSET(B210,A146,O146*2+1),-1)</f>
        <v>-1</v>
      </c>
      <c r="Q146" s="2">
        <f ca="1">IF(O146&lt;&gt;-1,OFFSET(B210,A146,O146*2),-1)</f>
        <v>-1</v>
      </c>
    </row>
    <row r="147" spans="1:17" ht="12.75">
      <c r="A147" s="2">
        <f t="shared" si="1"/>
        <v>-1</v>
      </c>
      <c r="B147" s="2">
        <f ca="1">IF(A147&lt;&gt;-1,OFFSET(O210,A147,0),0)</f>
        <v>0</v>
      </c>
      <c r="O147" s="2">
        <f>IF(B147&gt;0,RANDBETWEEN(0,B147-1),-1)</f>
        <v>-1</v>
      </c>
      <c r="P147" s="2">
        <f ca="1">IF(O147&lt;&gt;-1,OFFSET(B210,A147,O147*2+1),-1)</f>
        <v>-1</v>
      </c>
      <c r="Q147" s="2">
        <f ca="1">IF(O147&lt;&gt;-1,OFFSET(B210,A147,O147*2),-1)</f>
        <v>-1</v>
      </c>
    </row>
    <row r="148" spans="1:17" ht="12.75">
      <c r="A148" s="2">
        <f t="shared" si="1"/>
        <v>-1</v>
      </c>
      <c r="B148" s="2">
        <f ca="1">IF(A148&lt;&gt;-1,OFFSET(O210,A148,0),0)</f>
        <v>0</v>
      </c>
      <c r="O148" s="2">
        <f>IF(B148&gt;0,RANDBETWEEN(0,B148-1),-1)</f>
        <v>-1</v>
      </c>
      <c r="P148" s="2">
        <f ca="1">IF(O148&lt;&gt;-1,OFFSET(B210,A148,O148*2+1),-1)</f>
        <v>-1</v>
      </c>
      <c r="Q148" s="2">
        <f ca="1">IF(O148&lt;&gt;-1,OFFSET(B210,A148,O148*2),-1)</f>
        <v>-1</v>
      </c>
    </row>
    <row r="149" spans="1:17" ht="12.75">
      <c r="A149" s="2">
        <f t="shared" si="1"/>
        <v>-1</v>
      </c>
      <c r="B149" s="2">
        <f ca="1">IF(A149&lt;&gt;-1,OFFSET(O210,A149,0),0)</f>
        <v>0</v>
      </c>
      <c r="O149" s="2">
        <f>IF(B149&gt;0,RANDBETWEEN(0,B149-1),-1)</f>
        <v>-1</v>
      </c>
      <c r="P149" s="2">
        <f ca="1">IF(O149&lt;&gt;-1,OFFSET(B210,A149,O149*2+1),-1)</f>
        <v>-1</v>
      </c>
      <c r="Q149" s="2">
        <f ca="1">IF(O149&lt;&gt;-1,OFFSET(B210,A149,O149*2),-1)</f>
        <v>-1</v>
      </c>
    </row>
    <row r="150" spans="1:17" ht="12.75">
      <c r="A150" s="2">
        <f t="shared" si="1"/>
        <v>-1</v>
      </c>
      <c r="B150" s="2">
        <f ca="1">IF(A150&lt;&gt;-1,OFFSET(O210,A150,0),0)</f>
        <v>0</v>
      </c>
      <c r="O150" s="2">
        <f>IF(B150&gt;0,RANDBETWEEN(0,B150-1),-1)</f>
        <v>-1</v>
      </c>
      <c r="P150" s="2">
        <f ca="1">IF(O150&lt;&gt;-1,OFFSET(B210,A150,O150*2+1),-1)</f>
        <v>-1</v>
      </c>
      <c r="Q150" s="2">
        <f ca="1">IF(O150&lt;&gt;-1,OFFSET(B210,A150,O150*2),-1)</f>
        <v>-1</v>
      </c>
    </row>
    <row r="151" spans="1:17" ht="12.75">
      <c r="A151" s="2">
        <f t="shared" si="1"/>
        <v>-1</v>
      </c>
      <c r="B151" s="2">
        <f ca="1">IF(A151&lt;&gt;-1,OFFSET(O210,A151,0),0)</f>
        <v>0</v>
      </c>
      <c r="O151" s="2">
        <f>IF(B151&gt;0,RANDBETWEEN(0,B151-1),-1)</f>
        <v>-1</v>
      </c>
      <c r="P151" s="2">
        <f ca="1">IF(O151&lt;&gt;-1,OFFSET(B210,A151,O151*2+1),-1)</f>
        <v>-1</v>
      </c>
      <c r="Q151" s="2">
        <f ca="1">IF(O151&lt;&gt;-1,OFFSET(B210,A151,O151*2),-1)</f>
        <v>-1</v>
      </c>
    </row>
    <row r="152" spans="1:17" ht="12.75">
      <c r="A152" s="2">
        <f t="shared" si="1"/>
        <v>-1</v>
      </c>
      <c r="B152" s="2">
        <f ca="1">IF(A152&lt;&gt;-1,OFFSET(O210,A152,0),0)</f>
        <v>0</v>
      </c>
      <c r="O152" s="2">
        <f>IF(B152&gt;0,RANDBETWEEN(0,B152-1),-1)</f>
        <v>-1</v>
      </c>
      <c r="P152" s="2">
        <f ca="1">IF(O152&lt;&gt;-1,OFFSET(B210,A152,O152*2+1),-1)</f>
        <v>-1</v>
      </c>
      <c r="Q152" s="2">
        <f ca="1">IF(O152&lt;&gt;-1,OFFSET(B210,A152,O152*2),-1)</f>
        <v>-1</v>
      </c>
    </row>
    <row r="153" spans="1:17" ht="12.75">
      <c r="A153" s="2">
        <f t="shared" si="1"/>
        <v>-1</v>
      </c>
      <c r="B153" s="2">
        <f ca="1">IF(A153&lt;&gt;-1,OFFSET(O210,A153,0),0)</f>
        <v>0</v>
      </c>
      <c r="O153" s="2">
        <f>IF(B153&gt;0,RANDBETWEEN(0,B153-1),-1)</f>
        <v>-1</v>
      </c>
      <c r="P153" s="2">
        <f ca="1">IF(O153&lt;&gt;-1,OFFSET(B210,A153,O153*2+1),-1)</f>
        <v>-1</v>
      </c>
      <c r="Q153" s="2">
        <f ca="1">IF(O153&lt;&gt;-1,OFFSET(B210,A153,O153*2),-1)</f>
        <v>-1</v>
      </c>
    </row>
    <row r="154" spans="1:17" ht="12.75">
      <c r="A154" s="2">
        <f t="shared" si="1"/>
        <v>-1</v>
      </c>
      <c r="B154" s="2">
        <f ca="1">IF(A154&lt;&gt;-1,OFFSET(O210,A154,0),0)</f>
        <v>0</v>
      </c>
      <c r="O154" s="2">
        <f>IF(B154&gt;0,RANDBETWEEN(0,B154-1),-1)</f>
        <v>-1</v>
      </c>
      <c r="P154" s="2">
        <f ca="1">IF(O154&lt;&gt;-1,OFFSET(B210,A154,O154*2+1),-1)</f>
        <v>-1</v>
      </c>
      <c r="Q154" s="2">
        <f ca="1">IF(O154&lt;&gt;-1,OFFSET(B210,A154,O154*2),-1)</f>
        <v>-1</v>
      </c>
    </row>
    <row r="155" spans="1:17" ht="12.75">
      <c r="A155" s="2">
        <f t="shared" si="1"/>
        <v>-1</v>
      </c>
      <c r="B155" s="2">
        <f ca="1">IF(A155&lt;&gt;-1,OFFSET(O210,A155,0),0)</f>
        <v>0</v>
      </c>
      <c r="O155" s="2">
        <f>IF(B155&gt;0,RANDBETWEEN(0,B155-1),-1)</f>
        <v>-1</v>
      </c>
      <c r="P155" s="2">
        <f ca="1">IF(O155&lt;&gt;-1,OFFSET(B210,A155,O155*2+1),-1)</f>
        <v>-1</v>
      </c>
      <c r="Q155" s="2">
        <f ca="1">IF(O155&lt;&gt;-1,OFFSET(B210,A155,O155*2),-1)</f>
        <v>-1</v>
      </c>
    </row>
    <row r="156" spans="1:17" ht="12.75">
      <c r="A156" s="2">
        <f t="shared" si="1"/>
        <v>-1</v>
      </c>
      <c r="B156" s="2">
        <f ca="1">IF(A156&lt;&gt;-1,OFFSET(O210,A156,0),0)</f>
        <v>0</v>
      </c>
      <c r="O156" s="2">
        <f>IF(B156&gt;0,RANDBETWEEN(0,B156-1),-1)</f>
        <v>-1</v>
      </c>
      <c r="P156" s="2">
        <f ca="1">IF(O156&lt;&gt;-1,OFFSET(B210,A156,O156*2+1),-1)</f>
        <v>-1</v>
      </c>
      <c r="Q156" s="2">
        <f ca="1">IF(O156&lt;&gt;-1,OFFSET(B210,A156,O156*2),-1)</f>
        <v>-1</v>
      </c>
    </row>
    <row r="157" spans="1:17" ht="12.75">
      <c r="A157" s="2">
        <f t="shared" si="1"/>
        <v>-1</v>
      </c>
      <c r="B157" s="2">
        <f ca="1">IF(A157&lt;&gt;-1,OFFSET(O210,A157,0),0)</f>
        <v>0</v>
      </c>
      <c r="O157" s="2">
        <f>IF(B157&gt;0,RANDBETWEEN(0,B157-1),-1)</f>
        <v>-1</v>
      </c>
      <c r="P157" s="2">
        <f ca="1">IF(O157&lt;&gt;-1,OFFSET(B210,A157,O157*2+1),-1)</f>
        <v>-1</v>
      </c>
      <c r="Q157" s="2">
        <f ca="1">IF(O157&lt;&gt;-1,OFFSET(B210,A157,O157*2),-1)</f>
        <v>-1</v>
      </c>
    </row>
    <row r="158" spans="1:17" ht="12.75">
      <c r="A158" s="2">
        <f t="shared" si="1"/>
        <v>-1</v>
      </c>
      <c r="B158" s="2">
        <f ca="1">IF(A158&lt;&gt;-1,OFFSET(O210,A158,0),0)</f>
        <v>0</v>
      </c>
      <c r="O158" s="2">
        <f>IF(B158&gt;0,RANDBETWEEN(0,B158-1),-1)</f>
        <v>-1</v>
      </c>
      <c r="P158" s="2">
        <f ca="1">IF(O158&lt;&gt;-1,OFFSET(B210,A158,O158*2+1),-1)</f>
        <v>-1</v>
      </c>
      <c r="Q158" s="2">
        <f ca="1">IF(O158&lt;&gt;-1,OFFSET(B210,A158,O158*2),-1)</f>
        <v>-1</v>
      </c>
    </row>
    <row r="159" spans="1:17" ht="12.75">
      <c r="A159" s="2">
        <f t="shared" si="1"/>
        <v>-1</v>
      </c>
      <c r="B159" s="2">
        <f ca="1">IF(A159&lt;&gt;-1,OFFSET(O210,A159,0),0)</f>
        <v>0</v>
      </c>
      <c r="O159" s="2">
        <f>IF(B159&gt;0,RANDBETWEEN(0,B159-1),-1)</f>
        <v>-1</v>
      </c>
      <c r="P159" s="2">
        <f ca="1">IF(O159&lt;&gt;-1,OFFSET(B210,A159,O159*2+1),-1)</f>
        <v>-1</v>
      </c>
      <c r="Q159" s="2">
        <f ca="1">IF(O159&lt;&gt;-1,OFFSET(B210,A159,O159*2),-1)</f>
        <v>-1</v>
      </c>
    </row>
    <row r="160" spans="1:17" ht="12.75">
      <c r="A160" s="2">
        <f t="shared" si="1"/>
        <v>-1</v>
      </c>
      <c r="B160" s="2">
        <f ca="1">IF(A160&lt;&gt;-1,OFFSET(O210,A160,0),0)</f>
        <v>0</v>
      </c>
      <c r="O160" s="2">
        <f>IF(B160&gt;0,RANDBETWEEN(0,B160-1),-1)</f>
        <v>-1</v>
      </c>
      <c r="P160" s="2">
        <f ca="1">IF(O160&lt;&gt;-1,OFFSET(B210,A160,O160*2+1),-1)</f>
        <v>-1</v>
      </c>
      <c r="Q160" s="2">
        <f ca="1">IF(O160&lt;&gt;-1,OFFSET(B210,A160,O160*2),-1)</f>
        <v>-1</v>
      </c>
    </row>
    <row r="161" spans="1:17" ht="12.75">
      <c r="A161" s="2">
        <f t="shared" si="1"/>
        <v>-1</v>
      </c>
      <c r="B161" s="2">
        <f ca="1">IF(A161&lt;&gt;-1,OFFSET(O210,A161,0),0)</f>
        <v>0</v>
      </c>
      <c r="O161" s="2">
        <f>IF(B161&gt;0,RANDBETWEEN(0,B161-1),-1)</f>
        <v>-1</v>
      </c>
      <c r="P161" s="2">
        <f ca="1">IF(O161&lt;&gt;-1,OFFSET(B210,A161,O161*2+1),-1)</f>
        <v>-1</v>
      </c>
      <c r="Q161" s="2">
        <f ca="1">IF(O161&lt;&gt;-1,OFFSET(B210,A161,O161*2),-1)</f>
        <v>-1</v>
      </c>
    </row>
    <row r="162" spans="1:17" ht="12.75">
      <c r="A162" s="2">
        <f t="shared" si="1"/>
        <v>-1</v>
      </c>
      <c r="B162" s="2">
        <f ca="1">IF(A162&lt;&gt;-1,OFFSET(O210,A162,0),0)</f>
        <v>0</v>
      </c>
      <c r="O162" s="2">
        <f>IF(B162&gt;0,RANDBETWEEN(0,B162-1),-1)</f>
        <v>-1</v>
      </c>
      <c r="P162" s="2">
        <f ca="1">IF(O162&lt;&gt;-1,OFFSET(B210,A162,O162*2+1),-1)</f>
        <v>-1</v>
      </c>
      <c r="Q162" s="2">
        <f ca="1">IF(O162&lt;&gt;-1,OFFSET(B210,A162,O162*2),-1)</f>
        <v>-1</v>
      </c>
    </row>
    <row r="163" spans="1:17" ht="12.75">
      <c r="A163" s="2">
        <f t="shared" si="1"/>
        <v>-1</v>
      </c>
      <c r="B163" s="2">
        <f ca="1">IF(A163&lt;&gt;-1,OFFSET(O210,A163,0),0)</f>
        <v>0</v>
      </c>
      <c r="O163" s="2">
        <f>IF(B163&gt;0,RANDBETWEEN(0,B163-1),-1)</f>
        <v>-1</v>
      </c>
      <c r="P163" s="2">
        <f ca="1">IF(O163&lt;&gt;-1,OFFSET(B210,A163,O163*2+1),-1)</f>
        <v>-1</v>
      </c>
      <c r="Q163" s="2">
        <f ca="1">IF(O163&lt;&gt;-1,OFFSET(B210,A163,O163*2),-1)</f>
        <v>-1</v>
      </c>
    </row>
    <row r="164" spans="1:17" ht="12.75">
      <c r="A164" s="2">
        <f t="shared" si="1"/>
        <v>-1</v>
      </c>
      <c r="B164" s="2">
        <f ca="1">IF(A164&lt;&gt;-1,OFFSET(O210,A164,0),0)</f>
        <v>0</v>
      </c>
      <c r="O164" s="2">
        <f>IF(B164&gt;0,RANDBETWEEN(0,B164-1),-1)</f>
        <v>-1</v>
      </c>
      <c r="P164" s="2">
        <f ca="1">IF(O164&lt;&gt;-1,OFFSET(B210,A164,O164*2+1),-1)</f>
        <v>-1</v>
      </c>
      <c r="Q164" s="2">
        <f ca="1">IF(O164&lt;&gt;-1,OFFSET(B210,A164,O164*2),-1)</f>
        <v>-1</v>
      </c>
    </row>
    <row r="165" spans="1:17" ht="12.75">
      <c r="A165" s="2">
        <f t="shared" si="1"/>
        <v>-1</v>
      </c>
      <c r="B165" s="2">
        <f ca="1">IF(A165&lt;&gt;-1,OFFSET(O210,A165,0),0)</f>
        <v>0</v>
      </c>
      <c r="O165" s="2">
        <f>IF(B165&gt;0,RANDBETWEEN(0,B165-1),-1)</f>
        <v>-1</v>
      </c>
      <c r="P165" s="2">
        <f ca="1">IF(O165&lt;&gt;-1,OFFSET(B210,A165,O165*2+1),-1)</f>
        <v>-1</v>
      </c>
      <c r="Q165" s="2">
        <f ca="1">IF(O165&lt;&gt;-1,OFFSET(B210,A165,O165*2),-1)</f>
        <v>-1</v>
      </c>
    </row>
    <row r="166" spans="1:17" ht="12.75">
      <c r="A166" s="2">
        <f t="shared" si="1"/>
        <v>-1</v>
      </c>
      <c r="B166" s="2">
        <f ca="1">IF(A166&lt;&gt;-1,OFFSET(O210,A166,0),0)</f>
        <v>0</v>
      </c>
      <c r="O166" s="2">
        <f>IF(B166&gt;0,RANDBETWEEN(0,B166-1),-1)</f>
        <v>-1</v>
      </c>
      <c r="P166" s="2">
        <f ca="1">IF(O166&lt;&gt;-1,OFFSET(B210,A166,O166*2+1),-1)</f>
        <v>-1</v>
      </c>
      <c r="Q166" s="2">
        <f ca="1">IF(O166&lt;&gt;-1,OFFSET(B210,A166,O166*2),-1)</f>
        <v>-1</v>
      </c>
    </row>
    <row r="167" spans="1:17" ht="12.75">
      <c r="A167" s="2">
        <f t="shared" si="1"/>
        <v>-1</v>
      </c>
      <c r="B167" s="2">
        <f ca="1">IF(A167&lt;&gt;-1,OFFSET(O210,A167,0),0)</f>
        <v>0</v>
      </c>
      <c r="O167" s="2">
        <f>IF(B167&gt;0,RANDBETWEEN(0,B167-1),-1)</f>
        <v>-1</v>
      </c>
      <c r="P167" s="2">
        <f ca="1">IF(O167&lt;&gt;-1,OFFSET(B210,A167,O167*2+1),-1)</f>
        <v>-1</v>
      </c>
      <c r="Q167" s="2">
        <f ca="1">IF(O167&lt;&gt;-1,OFFSET(B210,A167,O167*2),-1)</f>
        <v>-1</v>
      </c>
    </row>
    <row r="168" spans="1:17" ht="12.75">
      <c r="A168" s="2">
        <f t="shared" si="1"/>
        <v>-1</v>
      </c>
      <c r="B168" s="2">
        <f ca="1">IF(A168&lt;&gt;-1,OFFSET(O210,A168,0),0)</f>
        <v>0</v>
      </c>
      <c r="O168" s="2">
        <f>IF(B168&gt;0,RANDBETWEEN(0,B168-1),-1)</f>
        <v>-1</v>
      </c>
      <c r="P168" s="2">
        <f ca="1">IF(O168&lt;&gt;-1,OFFSET(B210,A168,O168*2+1),-1)</f>
        <v>-1</v>
      </c>
      <c r="Q168" s="2">
        <f ca="1">IF(O168&lt;&gt;-1,OFFSET(B210,A168,O168*2),-1)</f>
        <v>-1</v>
      </c>
    </row>
    <row r="169" spans="1:17" ht="12.75">
      <c r="A169" s="2">
        <f t="shared" si="1"/>
        <v>-1</v>
      </c>
      <c r="B169" s="2">
        <f ca="1">IF(A169&lt;&gt;-1,OFFSET(O210,A169,0),0)</f>
        <v>0</v>
      </c>
      <c r="O169" s="2">
        <f>IF(B169&gt;0,RANDBETWEEN(0,B169-1),-1)</f>
        <v>-1</v>
      </c>
      <c r="P169" s="2">
        <f ca="1">IF(O169&lt;&gt;-1,OFFSET(B210,A169,O169*2+1),-1)</f>
        <v>-1</v>
      </c>
      <c r="Q169" s="2">
        <f ca="1">IF(O169&lt;&gt;-1,OFFSET(B210,A169,O169*2),-1)</f>
        <v>-1</v>
      </c>
    </row>
    <row r="170" spans="1:17" ht="12.75">
      <c r="A170" s="2">
        <f t="shared" si="1"/>
        <v>-1</v>
      </c>
      <c r="B170" s="2">
        <f ca="1">IF(A170&lt;&gt;-1,OFFSET(O210,A170,0),0)</f>
        <v>0</v>
      </c>
      <c r="O170" s="2">
        <f>IF(B170&gt;0,RANDBETWEEN(0,B170-1),-1)</f>
        <v>-1</v>
      </c>
      <c r="P170" s="2">
        <f ca="1">IF(O170&lt;&gt;-1,OFFSET(B210,A170,O170*2+1),-1)</f>
        <v>-1</v>
      </c>
      <c r="Q170" s="2">
        <f ca="1">IF(O170&lt;&gt;-1,OFFSET(B210,A170,O170*2),-1)</f>
        <v>-1</v>
      </c>
    </row>
    <row r="171" spans="1:17" ht="12.75">
      <c r="A171" s="2">
        <f t="shared" si="1"/>
        <v>-1</v>
      </c>
      <c r="B171" s="2">
        <f ca="1">IF(A171&lt;&gt;-1,OFFSET(O210,A171,0),0)</f>
        <v>0</v>
      </c>
      <c r="O171" s="2">
        <f>IF(B171&gt;0,RANDBETWEEN(0,B171-1),-1)</f>
        <v>-1</v>
      </c>
      <c r="P171" s="2">
        <f ca="1">IF(O171&lt;&gt;-1,OFFSET(B210,A171,O171*2+1),-1)</f>
        <v>-1</v>
      </c>
      <c r="Q171" s="2">
        <f ca="1">IF(O171&lt;&gt;-1,OFFSET(B210,A171,O171*2),-1)</f>
        <v>-1</v>
      </c>
    </row>
    <row r="172" spans="1:17" ht="12.75">
      <c r="A172" s="2">
        <f aca="true" t="shared" si="2" ref="A172:A206">P171</f>
        <v>-1</v>
      </c>
      <c r="B172" s="2">
        <f ca="1">IF(A172&lt;&gt;-1,OFFSET(O210,A172,0),0)</f>
        <v>0</v>
      </c>
      <c r="O172" s="2">
        <f>IF(B172&gt;0,RANDBETWEEN(0,B172-1),-1)</f>
        <v>-1</v>
      </c>
      <c r="P172" s="2">
        <f ca="1">IF(O172&lt;&gt;-1,OFFSET(B210,A172,O172*2+1),-1)</f>
        <v>-1</v>
      </c>
      <c r="Q172" s="2">
        <f ca="1">IF(O172&lt;&gt;-1,OFFSET(B210,A172,O172*2),-1)</f>
        <v>-1</v>
      </c>
    </row>
    <row r="173" spans="1:17" ht="12.75">
      <c r="A173" s="2">
        <f t="shared" si="2"/>
        <v>-1</v>
      </c>
      <c r="B173" s="2">
        <f ca="1">IF(A173&lt;&gt;-1,OFFSET(O210,A173,0),0)</f>
        <v>0</v>
      </c>
      <c r="O173" s="2">
        <f>IF(B173&gt;0,RANDBETWEEN(0,B173-1),-1)</f>
        <v>-1</v>
      </c>
      <c r="P173" s="2">
        <f ca="1">IF(O173&lt;&gt;-1,OFFSET(B210,A173,O173*2+1),-1)</f>
        <v>-1</v>
      </c>
      <c r="Q173" s="2">
        <f ca="1">IF(O173&lt;&gt;-1,OFFSET(B210,A173,O173*2),-1)</f>
        <v>-1</v>
      </c>
    </row>
    <row r="174" spans="1:17" ht="12.75">
      <c r="A174" s="2">
        <f t="shared" si="2"/>
        <v>-1</v>
      </c>
      <c r="B174" s="2">
        <f ca="1">IF(A174&lt;&gt;-1,OFFSET(O210,A174,0),0)</f>
        <v>0</v>
      </c>
      <c r="O174" s="2">
        <f>IF(B174&gt;0,RANDBETWEEN(0,B174-1),-1)</f>
        <v>-1</v>
      </c>
      <c r="P174" s="2">
        <f ca="1">IF(O174&lt;&gt;-1,OFFSET(B210,A174,O174*2+1),-1)</f>
        <v>-1</v>
      </c>
      <c r="Q174" s="2">
        <f ca="1">IF(O174&lt;&gt;-1,OFFSET(B210,A174,O174*2),-1)</f>
        <v>-1</v>
      </c>
    </row>
    <row r="175" spans="1:17" ht="12.75">
      <c r="A175" s="2">
        <f t="shared" si="2"/>
        <v>-1</v>
      </c>
      <c r="B175" s="2">
        <f ca="1">IF(A175&lt;&gt;-1,OFFSET(O210,A175,0),0)</f>
        <v>0</v>
      </c>
      <c r="O175" s="2">
        <f>IF(B175&gt;0,RANDBETWEEN(0,B175-1),-1)</f>
        <v>-1</v>
      </c>
      <c r="P175" s="2">
        <f ca="1">IF(O175&lt;&gt;-1,OFFSET(B210,A175,O175*2+1),-1)</f>
        <v>-1</v>
      </c>
      <c r="Q175" s="2">
        <f ca="1">IF(O175&lt;&gt;-1,OFFSET(B210,A175,O175*2),-1)</f>
        <v>-1</v>
      </c>
    </row>
    <row r="176" spans="1:17" ht="12.75">
      <c r="A176" s="2">
        <f t="shared" si="2"/>
        <v>-1</v>
      </c>
      <c r="B176" s="2">
        <f ca="1">IF(A176&lt;&gt;-1,OFFSET(O210,A176,0),0)</f>
        <v>0</v>
      </c>
      <c r="O176" s="2">
        <f>IF(B176&gt;0,RANDBETWEEN(0,B176-1),-1)</f>
        <v>-1</v>
      </c>
      <c r="P176" s="2">
        <f ca="1">IF(O176&lt;&gt;-1,OFFSET(B210,A176,O176*2+1),-1)</f>
        <v>-1</v>
      </c>
      <c r="Q176" s="2">
        <f ca="1">IF(O176&lt;&gt;-1,OFFSET(B210,A176,O176*2),-1)</f>
        <v>-1</v>
      </c>
    </row>
    <row r="177" spans="1:17" ht="12.75">
      <c r="A177" s="2">
        <f t="shared" si="2"/>
        <v>-1</v>
      </c>
      <c r="B177" s="2">
        <f ca="1">IF(A177&lt;&gt;-1,OFFSET(O210,A177,0),0)</f>
        <v>0</v>
      </c>
      <c r="O177" s="2">
        <f>IF(B177&gt;0,RANDBETWEEN(0,B177-1),-1)</f>
        <v>-1</v>
      </c>
      <c r="P177" s="2">
        <f ca="1">IF(O177&lt;&gt;-1,OFFSET(B210,A177,O177*2+1),-1)</f>
        <v>-1</v>
      </c>
      <c r="Q177" s="2">
        <f ca="1">IF(O177&lt;&gt;-1,OFFSET(B210,A177,O177*2),-1)</f>
        <v>-1</v>
      </c>
    </row>
    <row r="178" spans="1:17" ht="12.75">
      <c r="A178" s="2">
        <f t="shared" si="2"/>
        <v>-1</v>
      </c>
      <c r="B178" s="2">
        <f ca="1">IF(A178&lt;&gt;-1,OFFSET(O210,A178,0),0)</f>
        <v>0</v>
      </c>
      <c r="O178" s="2">
        <f>IF(B178&gt;0,RANDBETWEEN(0,B178-1),-1)</f>
        <v>-1</v>
      </c>
      <c r="P178" s="2">
        <f ca="1">IF(O178&lt;&gt;-1,OFFSET(B210,A178,O178*2+1),-1)</f>
        <v>-1</v>
      </c>
      <c r="Q178" s="2">
        <f ca="1">IF(O178&lt;&gt;-1,OFFSET(B210,A178,O178*2),-1)</f>
        <v>-1</v>
      </c>
    </row>
    <row r="179" spans="1:17" ht="12.75">
      <c r="A179" s="2">
        <f t="shared" si="2"/>
        <v>-1</v>
      </c>
      <c r="B179" s="2">
        <f ca="1">IF(A179&lt;&gt;-1,OFFSET(O210,A179,0),0)</f>
        <v>0</v>
      </c>
      <c r="O179" s="2">
        <f>IF(B179&gt;0,RANDBETWEEN(0,B179-1),-1)</f>
        <v>-1</v>
      </c>
      <c r="P179" s="2">
        <f ca="1">IF(O179&lt;&gt;-1,OFFSET(B210,A179,O179*2+1),-1)</f>
        <v>-1</v>
      </c>
      <c r="Q179" s="2">
        <f ca="1">IF(O179&lt;&gt;-1,OFFSET(B210,A179,O179*2),-1)</f>
        <v>-1</v>
      </c>
    </row>
    <row r="180" spans="1:17" ht="12.75">
      <c r="A180" s="2">
        <f t="shared" si="2"/>
        <v>-1</v>
      </c>
      <c r="B180" s="2">
        <f ca="1">IF(A180&lt;&gt;-1,OFFSET(O210,A180,0),0)</f>
        <v>0</v>
      </c>
      <c r="O180" s="2">
        <f>IF(B180&gt;0,RANDBETWEEN(0,B180-1),-1)</f>
        <v>-1</v>
      </c>
      <c r="P180" s="2">
        <f ca="1">IF(O180&lt;&gt;-1,OFFSET(B210,A180,O180*2+1),-1)</f>
        <v>-1</v>
      </c>
      <c r="Q180" s="2">
        <f ca="1">IF(O180&lt;&gt;-1,OFFSET(B210,A180,O180*2),-1)</f>
        <v>-1</v>
      </c>
    </row>
    <row r="181" spans="1:17" ht="12.75">
      <c r="A181" s="2">
        <f t="shared" si="2"/>
        <v>-1</v>
      </c>
      <c r="B181" s="2">
        <f ca="1">IF(A181&lt;&gt;-1,OFFSET(O210,A181,0),0)</f>
        <v>0</v>
      </c>
      <c r="O181" s="2">
        <f>IF(B181&gt;0,RANDBETWEEN(0,B181-1),-1)</f>
        <v>-1</v>
      </c>
      <c r="P181" s="2">
        <f ca="1">IF(O181&lt;&gt;-1,OFFSET(B210,A181,O181*2+1),-1)</f>
        <v>-1</v>
      </c>
      <c r="Q181" s="2">
        <f ca="1">IF(O181&lt;&gt;-1,OFFSET(B210,A181,O181*2),-1)</f>
        <v>-1</v>
      </c>
    </row>
    <row r="182" spans="1:17" ht="12.75">
      <c r="A182" s="2">
        <f t="shared" si="2"/>
        <v>-1</v>
      </c>
      <c r="B182" s="2">
        <f ca="1">IF(A182&lt;&gt;-1,OFFSET(O210,A182,0),0)</f>
        <v>0</v>
      </c>
      <c r="O182" s="2">
        <f>IF(B182&gt;0,RANDBETWEEN(0,B182-1),-1)</f>
        <v>-1</v>
      </c>
      <c r="P182" s="2">
        <f ca="1">IF(O182&lt;&gt;-1,OFFSET(B210,A182,O182*2+1),-1)</f>
        <v>-1</v>
      </c>
      <c r="Q182" s="2">
        <f ca="1">IF(O182&lt;&gt;-1,OFFSET(B210,A182,O182*2),-1)</f>
        <v>-1</v>
      </c>
    </row>
    <row r="183" spans="1:17" ht="12.75">
      <c r="A183" s="2">
        <f t="shared" si="2"/>
        <v>-1</v>
      </c>
      <c r="B183" s="2">
        <f ca="1">IF(A183&lt;&gt;-1,OFFSET(O210,A183,0),0)</f>
        <v>0</v>
      </c>
      <c r="O183" s="2">
        <f>IF(B183&gt;0,RANDBETWEEN(0,B183-1),-1)</f>
        <v>-1</v>
      </c>
      <c r="P183" s="2">
        <f ca="1">IF(O183&lt;&gt;-1,OFFSET(B210,A183,O183*2+1),-1)</f>
        <v>-1</v>
      </c>
      <c r="Q183" s="2">
        <f ca="1">IF(O183&lt;&gt;-1,OFFSET(B210,A183,O183*2),-1)</f>
        <v>-1</v>
      </c>
    </row>
    <row r="184" spans="1:17" ht="12.75">
      <c r="A184" s="2">
        <f t="shared" si="2"/>
        <v>-1</v>
      </c>
      <c r="B184" s="2">
        <f ca="1">IF(A184&lt;&gt;-1,OFFSET(O210,A184,0),0)</f>
        <v>0</v>
      </c>
      <c r="O184" s="2">
        <f>IF(B184&gt;0,RANDBETWEEN(0,B184-1),-1)</f>
        <v>-1</v>
      </c>
      <c r="P184" s="2">
        <f ca="1">IF(O184&lt;&gt;-1,OFFSET(B210,A184,O184*2+1),-1)</f>
        <v>-1</v>
      </c>
      <c r="Q184" s="2">
        <f ca="1">IF(O184&lt;&gt;-1,OFFSET(B210,A184,O184*2),-1)</f>
        <v>-1</v>
      </c>
    </row>
    <row r="185" spans="1:17" ht="12.75">
      <c r="A185" s="2">
        <f t="shared" si="2"/>
        <v>-1</v>
      </c>
      <c r="B185" s="2">
        <f ca="1">IF(A185&lt;&gt;-1,OFFSET(O210,A185,0),0)</f>
        <v>0</v>
      </c>
      <c r="O185" s="2">
        <f>IF(B185&gt;0,RANDBETWEEN(0,B185-1),-1)</f>
        <v>-1</v>
      </c>
      <c r="P185" s="2">
        <f ca="1">IF(O185&lt;&gt;-1,OFFSET(B210,A185,O185*2+1),-1)</f>
        <v>-1</v>
      </c>
      <c r="Q185" s="2">
        <f ca="1">IF(O185&lt;&gt;-1,OFFSET(B210,A185,O185*2),-1)</f>
        <v>-1</v>
      </c>
    </row>
    <row r="186" spans="1:17" ht="12.75">
      <c r="A186" s="2">
        <f t="shared" si="2"/>
        <v>-1</v>
      </c>
      <c r="B186" s="2">
        <f ca="1">IF(A186&lt;&gt;-1,OFFSET(O210,A186,0),0)</f>
        <v>0</v>
      </c>
      <c r="O186" s="2">
        <f>IF(B186&gt;0,RANDBETWEEN(0,B186-1),-1)</f>
        <v>-1</v>
      </c>
      <c r="P186" s="2">
        <f ca="1">IF(O186&lt;&gt;-1,OFFSET(B210,A186,O186*2+1),-1)</f>
        <v>-1</v>
      </c>
      <c r="Q186" s="2">
        <f ca="1">IF(O186&lt;&gt;-1,OFFSET(B210,A186,O186*2),-1)</f>
        <v>-1</v>
      </c>
    </row>
    <row r="187" spans="1:17" ht="12.75">
      <c r="A187" s="2">
        <f t="shared" si="2"/>
        <v>-1</v>
      </c>
      <c r="B187" s="2">
        <f ca="1">IF(A187&lt;&gt;-1,OFFSET(O210,A187,0),0)</f>
        <v>0</v>
      </c>
      <c r="O187" s="2">
        <f>IF(B187&gt;0,RANDBETWEEN(0,B187-1),-1)</f>
        <v>-1</v>
      </c>
      <c r="P187" s="2">
        <f ca="1">IF(O187&lt;&gt;-1,OFFSET(B210,A187,O187*2+1),-1)</f>
        <v>-1</v>
      </c>
      <c r="Q187" s="2">
        <f ca="1">IF(O187&lt;&gt;-1,OFFSET(B210,A187,O187*2),-1)</f>
        <v>-1</v>
      </c>
    </row>
    <row r="188" spans="1:17" ht="12.75">
      <c r="A188" s="2">
        <f t="shared" si="2"/>
        <v>-1</v>
      </c>
      <c r="B188" s="2">
        <f ca="1">IF(A188&lt;&gt;-1,OFFSET(O210,A188,0),0)</f>
        <v>0</v>
      </c>
      <c r="O188" s="2">
        <f>IF(B188&gt;0,RANDBETWEEN(0,B188-1),-1)</f>
        <v>-1</v>
      </c>
      <c r="P188" s="2">
        <f ca="1">IF(O188&lt;&gt;-1,OFFSET(B210,A188,O188*2+1),-1)</f>
        <v>-1</v>
      </c>
      <c r="Q188" s="2">
        <f ca="1">IF(O188&lt;&gt;-1,OFFSET(B210,A188,O188*2),-1)</f>
        <v>-1</v>
      </c>
    </row>
    <row r="189" spans="1:17" ht="12.75">
      <c r="A189" s="2">
        <f t="shared" si="2"/>
        <v>-1</v>
      </c>
      <c r="B189" s="2">
        <f ca="1">IF(A189&lt;&gt;-1,OFFSET(O210,A189,0),0)</f>
        <v>0</v>
      </c>
      <c r="O189" s="2">
        <f>IF(B189&gt;0,RANDBETWEEN(0,B189-1),-1)</f>
        <v>-1</v>
      </c>
      <c r="P189" s="2">
        <f ca="1">IF(O189&lt;&gt;-1,OFFSET(B210,A189,O189*2+1),-1)</f>
        <v>-1</v>
      </c>
      <c r="Q189" s="2">
        <f ca="1">IF(O189&lt;&gt;-1,OFFSET(B210,A189,O189*2),-1)</f>
        <v>-1</v>
      </c>
    </row>
    <row r="190" spans="1:17" ht="12.75">
      <c r="A190" s="2">
        <f t="shared" si="2"/>
        <v>-1</v>
      </c>
      <c r="B190" s="2">
        <f ca="1">IF(A190&lt;&gt;-1,OFFSET(O210,A190,0),0)</f>
        <v>0</v>
      </c>
      <c r="O190" s="2">
        <f>IF(B190&gt;0,RANDBETWEEN(0,B190-1),-1)</f>
        <v>-1</v>
      </c>
      <c r="P190" s="2">
        <f ca="1">IF(O190&lt;&gt;-1,OFFSET(B210,A190,O190*2+1),-1)</f>
        <v>-1</v>
      </c>
      <c r="Q190" s="2">
        <f ca="1">IF(O190&lt;&gt;-1,OFFSET(B210,A190,O190*2),-1)</f>
        <v>-1</v>
      </c>
    </row>
    <row r="191" spans="1:17" ht="12.75">
      <c r="A191" s="2">
        <f t="shared" si="2"/>
        <v>-1</v>
      </c>
      <c r="B191" s="2">
        <f ca="1">IF(A191&lt;&gt;-1,OFFSET(O210,A191,0),0)</f>
        <v>0</v>
      </c>
      <c r="O191" s="2">
        <f>IF(B191&gt;0,RANDBETWEEN(0,B191-1),-1)</f>
        <v>-1</v>
      </c>
      <c r="P191" s="2">
        <f ca="1">IF(O191&lt;&gt;-1,OFFSET(B210,A191,O191*2+1),-1)</f>
        <v>-1</v>
      </c>
      <c r="Q191" s="2">
        <f ca="1">IF(O191&lt;&gt;-1,OFFSET(B210,A191,O191*2),-1)</f>
        <v>-1</v>
      </c>
    </row>
    <row r="192" spans="1:17" ht="12.75">
      <c r="A192" s="2">
        <f t="shared" si="2"/>
        <v>-1</v>
      </c>
      <c r="B192" s="2">
        <f ca="1">IF(A192&lt;&gt;-1,OFFSET(O210,A192,0),0)</f>
        <v>0</v>
      </c>
      <c r="O192" s="2">
        <f>IF(B192&gt;0,RANDBETWEEN(0,B192-1),-1)</f>
        <v>-1</v>
      </c>
      <c r="P192" s="2">
        <f ca="1">IF(O192&lt;&gt;-1,OFFSET(B210,A192,O192*2+1),-1)</f>
        <v>-1</v>
      </c>
      <c r="Q192" s="2">
        <f ca="1">IF(O192&lt;&gt;-1,OFFSET(B210,A192,O192*2),-1)</f>
        <v>-1</v>
      </c>
    </row>
    <row r="193" spans="1:17" ht="12.75">
      <c r="A193" s="2">
        <f t="shared" si="2"/>
        <v>-1</v>
      </c>
      <c r="B193" s="2">
        <f ca="1">IF(A193&lt;&gt;-1,OFFSET(O210,A193,0),0)</f>
        <v>0</v>
      </c>
      <c r="O193" s="2">
        <f>IF(B193&gt;0,RANDBETWEEN(0,B193-1),-1)</f>
        <v>-1</v>
      </c>
      <c r="P193" s="2">
        <f ca="1">IF(O193&lt;&gt;-1,OFFSET(B210,A193,O193*2+1),-1)</f>
        <v>-1</v>
      </c>
      <c r="Q193" s="2">
        <f ca="1">IF(O193&lt;&gt;-1,OFFSET(B210,A193,O193*2),-1)</f>
        <v>-1</v>
      </c>
    </row>
    <row r="194" spans="1:17" ht="12.75">
      <c r="A194" s="2">
        <f t="shared" si="2"/>
        <v>-1</v>
      </c>
      <c r="B194" s="2">
        <f ca="1">IF(A194&lt;&gt;-1,OFFSET(O210,A194,0),0)</f>
        <v>0</v>
      </c>
      <c r="O194" s="2">
        <f>IF(B194&gt;0,RANDBETWEEN(0,B194-1),-1)</f>
        <v>-1</v>
      </c>
      <c r="P194" s="2">
        <f ca="1">IF(O194&lt;&gt;-1,OFFSET(B210,A194,O194*2+1),-1)</f>
        <v>-1</v>
      </c>
      <c r="Q194" s="2">
        <f ca="1">IF(O194&lt;&gt;-1,OFFSET(B210,A194,O194*2),-1)</f>
        <v>-1</v>
      </c>
    </row>
    <row r="195" spans="1:17" ht="12.75">
      <c r="A195" s="2">
        <f t="shared" si="2"/>
        <v>-1</v>
      </c>
      <c r="B195" s="2">
        <f ca="1">IF(A195&lt;&gt;-1,OFFSET(O210,A195,0),0)</f>
        <v>0</v>
      </c>
      <c r="O195" s="2">
        <f>IF(B195&gt;0,RANDBETWEEN(0,B195-1),-1)</f>
        <v>-1</v>
      </c>
      <c r="P195" s="2">
        <f ca="1">IF(O195&lt;&gt;-1,OFFSET(B210,A195,O195*2+1),-1)</f>
        <v>-1</v>
      </c>
      <c r="Q195" s="2">
        <f ca="1">IF(O195&lt;&gt;-1,OFFSET(B210,A195,O195*2),-1)</f>
        <v>-1</v>
      </c>
    </row>
    <row r="196" spans="1:17" ht="12.75">
      <c r="A196" s="2">
        <f t="shared" si="2"/>
        <v>-1</v>
      </c>
      <c r="B196" s="2">
        <f ca="1">IF(A196&lt;&gt;-1,OFFSET(O210,A196,0),0)</f>
        <v>0</v>
      </c>
      <c r="O196" s="2">
        <f>IF(B196&gt;0,RANDBETWEEN(0,B196-1),-1)</f>
        <v>-1</v>
      </c>
      <c r="P196" s="2">
        <f ca="1">IF(O196&lt;&gt;-1,OFFSET(B210,A196,O196*2+1),-1)</f>
        <v>-1</v>
      </c>
      <c r="Q196" s="2">
        <f ca="1">IF(O196&lt;&gt;-1,OFFSET(B210,A196,O196*2),-1)</f>
        <v>-1</v>
      </c>
    </row>
    <row r="197" spans="1:17" ht="12.75">
      <c r="A197" s="2">
        <f t="shared" si="2"/>
        <v>-1</v>
      </c>
      <c r="B197" s="2">
        <f ca="1">IF(A197&lt;&gt;-1,OFFSET(O210,A197,0),0)</f>
        <v>0</v>
      </c>
      <c r="O197" s="2">
        <f>IF(B197&gt;0,RANDBETWEEN(0,B197-1),-1)</f>
        <v>-1</v>
      </c>
      <c r="P197" s="2">
        <f ca="1">IF(O197&lt;&gt;-1,OFFSET(B210,A197,O197*2+1),-1)</f>
        <v>-1</v>
      </c>
      <c r="Q197" s="2">
        <f ca="1">IF(O197&lt;&gt;-1,OFFSET(B210,A197,O197*2),-1)</f>
        <v>-1</v>
      </c>
    </row>
    <row r="198" spans="1:17" ht="12.75">
      <c r="A198" s="2">
        <f t="shared" si="2"/>
        <v>-1</v>
      </c>
      <c r="B198" s="2">
        <f ca="1">IF(A198&lt;&gt;-1,OFFSET(O210,A198,0),0)</f>
        <v>0</v>
      </c>
      <c r="O198" s="2">
        <f>IF(B198&gt;0,RANDBETWEEN(0,B198-1),-1)</f>
        <v>-1</v>
      </c>
      <c r="P198" s="2">
        <f ca="1">IF(O198&lt;&gt;-1,OFFSET(B210,A198,O198*2+1),-1)</f>
        <v>-1</v>
      </c>
      <c r="Q198" s="2">
        <f ca="1">IF(O198&lt;&gt;-1,OFFSET(B210,A198,O198*2),-1)</f>
        <v>-1</v>
      </c>
    </row>
    <row r="199" spans="1:17" ht="12.75">
      <c r="A199" s="2">
        <f t="shared" si="2"/>
        <v>-1</v>
      </c>
      <c r="B199" s="2">
        <f ca="1">IF(A199&lt;&gt;-1,OFFSET(O210,A199,0),0)</f>
        <v>0</v>
      </c>
      <c r="O199" s="2">
        <f>IF(B199&gt;0,RANDBETWEEN(0,B199-1),-1)</f>
        <v>-1</v>
      </c>
      <c r="P199" s="2">
        <f ca="1">IF(O199&lt;&gt;-1,OFFSET(B210,A199,O199*2+1),-1)</f>
        <v>-1</v>
      </c>
      <c r="Q199" s="2">
        <f ca="1">IF(O199&lt;&gt;-1,OFFSET(B210,A199,O199*2),-1)</f>
        <v>-1</v>
      </c>
    </row>
    <row r="200" spans="1:17" ht="12.75">
      <c r="A200" s="2">
        <f t="shared" si="2"/>
        <v>-1</v>
      </c>
      <c r="B200" s="2">
        <f ca="1">IF(A200&lt;&gt;-1,OFFSET(O210,A200,0),0)</f>
        <v>0</v>
      </c>
      <c r="O200" s="2">
        <f>IF(B200&gt;0,RANDBETWEEN(0,B200-1),-1)</f>
        <v>-1</v>
      </c>
      <c r="P200" s="2">
        <f ca="1">IF(O200&lt;&gt;-1,OFFSET(B210,A200,O200*2+1),-1)</f>
        <v>-1</v>
      </c>
      <c r="Q200" s="2">
        <f ca="1">IF(O200&lt;&gt;-1,OFFSET(B210,A200,O200*2),-1)</f>
        <v>-1</v>
      </c>
    </row>
    <row r="201" spans="1:17" ht="12.75">
      <c r="A201" s="2">
        <f t="shared" si="2"/>
        <v>-1</v>
      </c>
      <c r="B201" s="2">
        <f ca="1">IF(A201&lt;&gt;-1,OFFSET(O210,A201,0),0)</f>
        <v>0</v>
      </c>
      <c r="O201" s="2">
        <f>IF(B201&gt;0,RANDBETWEEN(0,B201-1),-1)</f>
        <v>-1</v>
      </c>
      <c r="P201" s="2">
        <f ca="1">IF(O201&lt;&gt;-1,OFFSET(B210,A201,O201*2+1),-1)</f>
        <v>-1</v>
      </c>
      <c r="Q201" s="2">
        <f ca="1">IF(O201&lt;&gt;-1,OFFSET(B210,A201,O201*2),-1)</f>
        <v>-1</v>
      </c>
    </row>
    <row r="202" spans="1:17" ht="12.75">
      <c r="A202" s="2">
        <f t="shared" si="2"/>
        <v>-1</v>
      </c>
      <c r="B202" s="2">
        <f ca="1">IF(A202&lt;&gt;-1,OFFSET(O210,A202,0),0)</f>
        <v>0</v>
      </c>
      <c r="O202" s="2">
        <f>IF(B202&gt;0,RANDBETWEEN(0,B202-1),-1)</f>
        <v>-1</v>
      </c>
      <c r="P202" s="2">
        <f ca="1">IF(O202&lt;&gt;-1,OFFSET(B210,A202,O202*2+1),-1)</f>
        <v>-1</v>
      </c>
      <c r="Q202" s="2">
        <f ca="1">IF(O202&lt;&gt;-1,OFFSET(B210,A202,O202*2),-1)</f>
        <v>-1</v>
      </c>
    </row>
    <row r="203" spans="1:17" ht="12.75">
      <c r="A203" s="2">
        <f t="shared" si="2"/>
        <v>-1</v>
      </c>
      <c r="B203" s="2">
        <f ca="1">IF(A203&lt;&gt;-1,OFFSET(O210,A203,0),0)</f>
        <v>0</v>
      </c>
      <c r="O203" s="2">
        <f>IF(B203&gt;0,RANDBETWEEN(0,B203-1),-1)</f>
        <v>-1</v>
      </c>
      <c r="P203" s="2">
        <f ca="1">IF(O203&lt;&gt;-1,OFFSET(B210,A203,O203*2+1),-1)</f>
        <v>-1</v>
      </c>
      <c r="Q203" s="2">
        <f ca="1">IF(O203&lt;&gt;-1,OFFSET(B210,A203,O203*2),-1)</f>
        <v>-1</v>
      </c>
    </row>
    <row r="204" spans="1:17" ht="12.75">
      <c r="A204" s="2">
        <f t="shared" si="2"/>
        <v>-1</v>
      </c>
      <c r="B204" s="2">
        <f ca="1">IF(A204&lt;&gt;-1,OFFSET(O210,A204,0),0)</f>
        <v>0</v>
      </c>
      <c r="O204" s="2">
        <f>IF(B204&gt;0,RANDBETWEEN(0,B204-1),-1)</f>
        <v>-1</v>
      </c>
      <c r="P204" s="2">
        <f ca="1">IF(O204&lt;&gt;-1,OFFSET(B210,A204,O204*2+1),-1)</f>
        <v>-1</v>
      </c>
      <c r="Q204" s="2">
        <f ca="1">IF(O204&lt;&gt;-1,OFFSET(B210,A204,O204*2),-1)</f>
        <v>-1</v>
      </c>
    </row>
    <row r="205" spans="1:17" ht="12.75">
      <c r="A205" s="2">
        <f t="shared" si="2"/>
        <v>-1</v>
      </c>
      <c r="B205" s="2">
        <f ca="1">IF(A205&lt;&gt;-1,OFFSET(O210,A205,0),0)</f>
        <v>0</v>
      </c>
      <c r="O205" s="2">
        <f>IF(B205&gt;0,RANDBETWEEN(0,B205-1),-1)</f>
        <v>-1</v>
      </c>
      <c r="P205" s="2">
        <f ca="1">IF(O205&lt;&gt;-1,OFFSET(B210,A205,O205*2+1),-1)</f>
        <v>-1</v>
      </c>
      <c r="Q205" s="2">
        <f ca="1">IF(O205&lt;&gt;-1,OFFSET(B210,A205,O205*2),-1)</f>
        <v>-1</v>
      </c>
    </row>
    <row r="206" spans="1:17" ht="12.75">
      <c r="A206" s="2">
        <f t="shared" si="2"/>
        <v>-1</v>
      </c>
      <c r="B206" s="2">
        <f ca="1">IF(A206&lt;&gt;-1,OFFSET(O210,A206,0),0)</f>
        <v>0</v>
      </c>
      <c r="O206" s="2">
        <f>IF(B206&gt;0,RANDBETWEEN(0,B206-1),-1)</f>
        <v>-1</v>
      </c>
      <c r="P206" s="2">
        <f ca="1">IF(O206&lt;&gt;-1,OFFSET(B210,A206,O206*2+1),-1)</f>
        <v>-1</v>
      </c>
      <c r="Q206" s="2">
        <f ca="1">IF(O206&lt;&gt;-1,OFFSET(B210,A206,O206*2),-1)</f>
        <v>-1</v>
      </c>
    </row>
    <row r="209" spans="1:15" ht="25.5">
      <c r="A209" s="1" t="str">
        <f>"node nos"</f>
        <v>node nos</v>
      </c>
      <c r="B209" s="1" t="str">
        <f>"out edges"</f>
        <v>out edges</v>
      </c>
      <c r="O209" s="1" t="str">
        <f>"out edge count"</f>
        <v>out edge count</v>
      </c>
    </row>
    <row r="210" spans="1:15" ht="12.75">
      <c r="A210" s="2">
        <f>0</f>
        <v>0</v>
      </c>
      <c r="B210" s="2" t="str">
        <f>"Earth"</f>
        <v>Earth</v>
      </c>
      <c r="C210" s="2">
        <f>1</f>
        <v>1</v>
      </c>
      <c r="D210" s="2" t="str">
        <f>"Mars"</f>
        <v>Mars</v>
      </c>
      <c r="E210" s="2">
        <f>1</f>
        <v>1</v>
      </c>
      <c r="F210" s="2" t="str">
        <f>"Planet 9 of Alpha-Centauri"</f>
        <v>Planet 9 of Alpha-Centauri</v>
      </c>
      <c r="G210" s="2">
        <f>1</f>
        <v>1</v>
      </c>
      <c r="H210" s="2"/>
      <c r="I210" s="2"/>
      <c r="J210" s="2"/>
      <c r="K210" s="2"/>
      <c r="L210" s="2"/>
      <c r="M210" s="2"/>
      <c r="N210" s="2"/>
      <c r="O210" s="2">
        <f aca="true" t="shared" si="3" ref="O210:O252">COUNT(B210:N210)</f>
        <v>3</v>
      </c>
    </row>
    <row r="211" spans="1:15" ht="12.75">
      <c r="A211" s="2">
        <f>1</f>
        <v>1</v>
      </c>
      <c r="B211" s="2" t="str">
        <f>"is used as the cue ball in a game of galactic bar-billiards"</f>
        <v>is used as the cue ball in a game of galactic bar-billiards</v>
      </c>
      <c r="C211" s="2">
        <f>2</f>
        <v>2</v>
      </c>
      <c r="D211" s="2" t="str">
        <f>"falls toward the Sun"</f>
        <v>falls toward the Sun</v>
      </c>
      <c r="E211" s="2">
        <f>2</f>
        <v>2</v>
      </c>
      <c r="F211" s="2" t="str">
        <f>"falls toward a black hole"</f>
        <v>falls toward a black hole</v>
      </c>
      <c r="G211" s="2">
        <f>2</f>
        <v>2</v>
      </c>
      <c r="H211" s="2" t="str">
        <f>"is struck by a comet"</f>
        <v>is struck by a comet</v>
      </c>
      <c r="I211" s="2">
        <f>2</f>
        <v>2</v>
      </c>
      <c r="J211" s="2" t="str">
        <f>"is invaded by nasty aliens"</f>
        <v>is invaded by nasty aliens</v>
      </c>
      <c r="K211" s="2">
        <f>2</f>
        <v>2</v>
      </c>
      <c r="L211" s="2" t="str">
        <f>"is taken over by mutant diploid armour plated pterodactyls with ESP and silicon-based DNA"</f>
        <v>is taken over by mutant diploid armour plated pterodactyls with ESP and silicon-based DNA</v>
      </c>
      <c r="M211" s="2">
        <f>2</f>
        <v>2</v>
      </c>
      <c r="N211" s="2" t="str">
        <f>"is taken over by a time-travelling loony who returns to his youth and"</f>
        <v>is taken over by a time-travelling loony who returns to his youth and</v>
      </c>
      <c r="O211" s="2">
        <f t="shared" si="3"/>
        <v>6</v>
      </c>
    </row>
    <row r="212" spans="1:15" ht="12.75">
      <c r="A212" s="2">
        <f>2</f>
        <v>2</v>
      </c>
      <c r="B212" s="2" t="str">
        <f>"and everyone dies"</f>
        <v>and everyone dies</v>
      </c>
      <c r="C212" s="2">
        <f>-1</f>
        <v>-1</v>
      </c>
      <c r="D212" s="2" t="str">
        <f>"and almost everyone dies"</f>
        <v>and almost everyone dies</v>
      </c>
      <c r="E212" s="2">
        <f>-1</f>
        <v>-1</v>
      </c>
      <c r="F212" s="2" t="str">
        <f>"and is visited by evil"</f>
        <v>and is visited by evil</v>
      </c>
      <c r="G212" s="2">
        <f>4</f>
        <v>4</v>
      </c>
      <c r="H212" s="2" t="str">
        <f>"and is visited by good"</f>
        <v>and is visited by good</v>
      </c>
      <c r="I212" s="2">
        <f>4</f>
        <v>4</v>
      </c>
      <c r="J212" s="2"/>
      <c r="K212" s="2"/>
      <c r="L212" s="2"/>
      <c r="M212" s="2"/>
      <c r="N212" s="2"/>
      <c r="O212" s="2">
        <f t="shared" si="3"/>
        <v>4</v>
      </c>
    </row>
    <row r="213" spans="1:15" ht="12.75">
      <c r="A213" s="2">
        <f>3</f>
        <v>3</v>
      </c>
      <c r="B213" s="2" t="str">
        <f>"changes sex, meets himself, and has children who become"</f>
        <v>changes sex, meets himself, and has children who become</v>
      </c>
      <c r="C213" s="2">
        <f>7</f>
        <v>7</v>
      </c>
      <c r="D213" s="2" t="str">
        <f>"kills himself (I said he was a loony)"</f>
        <v>kills himself (I said he was a loony)</v>
      </c>
      <c r="E213" s="2">
        <f>-1</f>
        <v>-1</v>
      </c>
      <c r="F213" s="2"/>
      <c r="G213" s="2"/>
      <c r="H213" s="2"/>
      <c r="I213" s="2"/>
      <c r="J213" s="2"/>
      <c r="K213" s="2"/>
      <c r="L213" s="2"/>
      <c r="M213" s="2"/>
      <c r="N213" s="2"/>
      <c r="O213" s="2">
        <f t="shared" si="3"/>
        <v>2</v>
      </c>
    </row>
    <row r="214" spans="1:15" ht="12.75">
      <c r="A214" s="2">
        <f>4</f>
        <v>4</v>
      </c>
      <c r="B214" s="2" t="str">
        <f>"aliens"</f>
        <v>aliens</v>
      </c>
      <c r="C214" s="2">
        <f>5</f>
        <v>5</v>
      </c>
      <c r="D214" s="2" t="str">
        <f>"robots"</f>
        <v>robots</v>
      </c>
      <c r="E214" s="2">
        <f>5</f>
        <v>5</v>
      </c>
      <c r="F214" s="2" t="str">
        <f>"mutant brewers yeast cells"</f>
        <v>mutant brewers yeast cells</v>
      </c>
      <c r="G214" s="2">
        <f>5</f>
        <v>5</v>
      </c>
      <c r="H214" s="2"/>
      <c r="I214" s="2"/>
      <c r="J214" s="2"/>
      <c r="K214" s="2"/>
      <c r="L214" s="2"/>
      <c r="M214" s="2"/>
      <c r="N214" s="2"/>
      <c r="O214" s="2">
        <f t="shared" si="3"/>
        <v>3</v>
      </c>
    </row>
    <row r="215" spans="1:15" ht="12.75">
      <c r="A215" s="2">
        <f>5</f>
        <v>5</v>
      </c>
      <c r="B215" s="2" t="str">
        <f>"who"</f>
        <v>who</v>
      </c>
      <c r="C215" s="2">
        <f>6</f>
        <v>6</v>
      </c>
      <c r="D215" s="2" t="str">
        <f>"who"</f>
        <v>who</v>
      </c>
      <c r="E215" s="2">
        <f>17</f>
        <v>17</v>
      </c>
      <c r="F215" s="2"/>
      <c r="G215" s="2"/>
      <c r="H215" s="2"/>
      <c r="I215" s="2"/>
      <c r="J215" s="2"/>
      <c r="K215" s="2"/>
      <c r="L215" s="2"/>
      <c r="M215" s="2"/>
      <c r="N215" s="2"/>
      <c r="O215" s="2">
        <f t="shared" si="3"/>
        <v>2</v>
      </c>
    </row>
    <row r="216" spans="1:15" ht="12.75">
      <c r="A216" s="2">
        <f>6</f>
        <v>6</v>
      </c>
      <c r="B216" s="2" t="str">
        <f>"also die"</f>
        <v>also die</v>
      </c>
      <c r="C216" s="2">
        <f>-1</f>
        <v>-1</v>
      </c>
      <c r="D216" s="2" t="str">
        <f>"save everyone"</f>
        <v>save everyone</v>
      </c>
      <c r="E216" s="2">
        <f>9</f>
        <v>9</v>
      </c>
      <c r="F216" s="2" t="str">
        <f>"rewind time to before the disaster"</f>
        <v>rewind time to before the disaster</v>
      </c>
      <c r="G216" s="2">
        <f>11</f>
        <v>11</v>
      </c>
      <c r="H216" s="2" t="str">
        <f>"copy the lot into a giant Sextium 3000 and edit out the nasty bits"</f>
        <v>copy the lot into a giant Sextium 3000 and edit out the nasty bits</v>
      </c>
      <c r="I216" s="2">
        <f>16</f>
        <v>16</v>
      </c>
      <c r="J216" s="2"/>
      <c r="K216" s="2"/>
      <c r="L216" s="2"/>
      <c r="M216" s="2"/>
      <c r="N216" s="2"/>
      <c r="O216" s="2">
        <f t="shared" si="3"/>
        <v>4</v>
      </c>
    </row>
    <row r="217" spans="1:15" ht="12.75">
      <c r="A217" s="2">
        <f>7</f>
        <v>7</v>
      </c>
      <c r="B217" s="2" t="str">
        <f>"yet more of this loony who"</f>
        <v>yet more of this loony who</v>
      </c>
      <c r="C217" s="2">
        <f>3</f>
        <v>3</v>
      </c>
      <c r="D217" s="2" t="str">
        <f>"the whole human race"</f>
        <v>the whole human race</v>
      </c>
      <c r="E217" s="2">
        <f>-1</f>
        <v>-1</v>
      </c>
      <c r="F217" s="2"/>
      <c r="G217" s="2"/>
      <c r="H217" s="2"/>
      <c r="I217" s="2"/>
      <c r="J217" s="2"/>
      <c r="K217" s="2"/>
      <c r="L217" s="2"/>
      <c r="M217" s="2"/>
      <c r="N217" s="2"/>
      <c r="O217" s="2">
        <f t="shared" si="3"/>
        <v>2</v>
      </c>
    </row>
    <row r="218" spans="1:15" ht="12.75">
      <c r="A218" s="2">
        <f>8</f>
        <v>8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>
        <f t="shared" si="3"/>
        <v>0</v>
      </c>
    </row>
    <row r="219" spans="1:15" ht="12.75">
      <c r="A219" s="2">
        <f>9</f>
        <v>9</v>
      </c>
      <c r="B219" s="2" t="str">
        <f>"and depart"</f>
        <v>and depart</v>
      </c>
      <c r="C219" s="2">
        <f>-1</f>
        <v>-1</v>
      </c>
      <c r="D219" s="2" t="str">
        <f>"and give the secret of"</f>
        <v>and give the secret of</v>
      </c>
      <c r="E219" s="2">
        <f>10</f>
        <v>10</v>
      </c>
      <c r="F219" s="2"/>
      <c r="G219" s="2"/>
      <c r="H219" s="2"/>
      <c r="I219" s="2"/>
      <c r="J219" s="2"/>
      <c r="K219" s="2"/>
      <c r="L219" s="2"/>
      <c r="M219" s="2"/>
      <c r="N219" s="2"/>
      <c r="O219" s="2">
        <f t="shared" si="3"/>
        <v>2</v>
      </c>
    </row>
    <row r="220" spans="1:15" ht="12.75">
      <c r="A220" s="2">
        <f>10</f>
        <v>10</v>
      </c>
      <c r="B220" s="2" t="str">
        <f>"free fusion power"</f>
        <v>free fusion power</v>
      </c>
      <c r="C220" s="2">
        <f>13</f>
        <v>13</v>
      </c>
      <c r="D220" s="2" t="str">
        <f>"free beer"</f>
        <v>free beer</v>
      </c>
      <c r="E220" s="2">
        <f>13</f>
        <v>13</v>
      </c>
      <c r="F220" s="2" t="str">
        <f>"Life, the Universe, and Everything"</f>
        <v>Life, the Universe, and Everything</v>
      </c>
      <c r="G220" s="2">
        <f>42</f>
        <v>42</v>
      </c>
      <c r="H220" s="2" t="str">
        <f>"Life, the Universe, and Everything"</f>
        <v>Life, the Universe, and Everything</v>
      </c>
      <c r="I220" s="2">
        <f>13</f>
        <v>13</v>
      </c>
      <c r="J220" s="2" t="str">
        <f>"eternal life"</f>
        <v>eternal life</v>
      </c>
      <c r="K220" s="2">
        <f>13</f>
        <v>13</v>
      </c>
      <c r="L220" s="2"/>
      <c r="M220" s="2"/>
      <c r="N220" s="2"/>
      <c r="O220" s="2">
        <f t="shared" si="3"/>
        <v>5</v>
      </c>
    </row>
    <row r="221" spans="1:15" ht="12.75">
      <c r="A221" s="2">
        <f>11</f>
        <v>11</v>
      </c>
      <c r="B221" s="2" t="str">
        <f>"but then"</f>
        <v>but then</v>
      </c>
      <c r="C221" s="2">
        <f>0</f>
        <v>0</v>
      </c>
      <c r="D221" s="2">
        <f>""</f>
      </c>
      <c r="E221" s="2">
        <f>9</f>
        <v>9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f t="shared" si="3"/>
        <v>2</v>
      </c>
    </row>
    <row r="222" spans="1:15" ht="12.75">
      <c r="A222" s="2">
        <f>12</f>
        <v>12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>
        <f t="shared" si="3"/>
        <v>0</v>
      </c>
    </row>
    <row r="223" spans="1:15" ht="12.75">
      <c r="A223" s="2">
        <f>13</f>
        <v>13</v>
      </c>
      <c r="B223" s="2" t="str">
        <f>"so everyone gets very bored and tries to forget this by"</f>
        <v>so everyone gets very bored and tries to forget this by</v>
      </c>
      <c r="C223" s="2">
        <f>15</f>
        <v>15</v>
      </c>
      <c r="D223" s="2" t="str">
        <f>"so everyone gets very bored and tries to forget this by"</f>
        <v>so everyone gets very bored and tries to forget this by</v>
      </c>
      <c r="E223" s="2">
        <f>14</f>
        <v>14</v>
      </c>
      <c r="F223" s="2" t="str">
        <f>"so all live happily ever after"</f>
        <v>so all live happily ever after</v>
      </c>
      <c r="G223" s="2">
        <f>-1</f>
        <v>-1</v>
      </c>
      <c r="H223" s="2"/>
      <c r="I223" s="2"/>
      <c r="J223" s="2"/>
      <c r="K223" s="2"/>
      <c r="L223" s="2"/>
      <c r="M223" s="2"/>
      <c r="N223" s="2"/>
      <c r="O223" s="2">
        <f t="shared" si="3"/>
        <v>3</v>
      </c>
    </row>
    <row r="224" spans="1:15" ht="12.75">
      <c r="A224" s="2">
        <f>14</f>
        <v>14</v>
      </c>
      <c r="B224" s="2" t="str">
        <f>"drinking"</f>
        <v>drinking</v>
      </c>
      <c r="C224" s="2">
        <f>-1</f>
        <v>-1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>
        <f t="shared" si="3"/>
        <v>1</v>
      </c>
    </row>
    <row r="225" spans="1:15" ht="12.75">
      <c r="A225" s="2">
        <f>15</f>
        <v>15</v>
      </c>
      <c r="B225" s="2" t="str">
        <f>"becoming Gods; creating a new Universe wherein"</f>
        <v>becoming Gods; creating a new Universe wherein</v>
      </c>
      <c r="C225" s="2">
        <f>0</f>
        <v>0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f t="shared" si="3"/>
        <v>1</v>
      </c>
    </row>
    <row r="226" spans="1:15" ht="12.75">
      <c r="A226" s="2">
        <f>16</f>
        <v>16</v>
      </c>
      <c r="B226" s="2" t="str">
        <f>"but the system crashes"</f>
        <v>but the system crashes</v>
      </c>
      <c r="C226" s="2">
        <f>-1</f>
        <v>-1</v>
      </c>
      <c r="D226" s="2" t="str">
        <f>"but they mis-type 'aliens' and take out all the lions instead"</f>
        <v>but they mis-type 'aliens' and take out all the lions instead</v>
      </c>
      <c r="E226" s="2">
        <f>-1</f>
        <v>-1</v>
      </c>
      <c r="F226" s="2" t="str">
        <f>"but they run out of credits"</f>
        <v>but they run out of credits</v>
      </c>
      <c r="G226" s="2">
        <f>-1</f>
        <v>-1</v>
      </c>
      <c r="H226" s="2" t="str">
        <f>"but they run out of budget"</f>
        <v>but they run out of budget</v>
      </c>
      <c r="I226" s="2">
        <f>-1</f>
        <v>-1</v>
      </c>
      <c r="J226" s="2" t="str">
        <f>"but they run out of CPU time"</f>
        <v>but they run out of CPU time</v>
      </c>
      <c r="K226" s="2">
        <f>-1</f>
        <v>-1</v>
      </c>
      <c r="L226" s="2" t="str">
        <f>"but they run out of memory"</f>
        <v>but they run out of memory</v>
      </c>
      <c r="M226" s="2">
        <f>-1</f>
        <v>-1</v>
      </c>
      <c r="N226" s="2" t="str">
        <f>"but the editor is in Prolog and they know only Basic"</f>
        <v>but the editor is in Prolog and they know only Basic</v>
      </c>
      <c r="O226" s="2">
        <f t="shared" si="3"/>
        <v>6</v>
      </c>
    </row>
    <row r="227" spans="1:15" ht="12.75">
      <c r="A227" s="2">
        <f>17</f>
        <v>17</v>
      </c>
      <c r="B227" s="2" t="str">
        <f>"are wiped out by"</f>
        <v>are wiped out by</v>
      </c>
      <c r="C227" s="2">
        <f>18</f>
        <v>18</v>
      </c>
      <c r="D227" s="2" t="str">
        <f>"wish only to serve everyone"</f>
        <v>wish only to serve everyone</v>
      </c>
      <c r="E227" s="2">
        <f>21</f>
        <v>21</v>
      </c>
      <c r="F227" s="2" t="str">
        <f>"save it and enslave everyone"</f>
        <v>save it and enslave everyone</v>
      </c>
      <c r="G227" s="2">
        <f>-1</f>
        <v>-1</v>
      </c>
      <c r="H227" s="2" t="str">
        <f>"and"</f>
        <v>and</v>
      </c>
      <c r="I227" s="2">
        <f>22</f>
        <v>22</v>
      </c>
      <c r="J227" s="2" t="str">
        <f>"are converted by the village priest (who tells them of God) to"</f>
        <v>are converted by the village priest (who tells them of God) to</v>
      </c>
      <c r="K227" s="2">
        <f>26</f>
        <v>26</v>
      </c>
      <c r="L227" s="2" t="str">
        <f>"steal its reserves of"</f>
        <v>steal its reserves of</v>
      </c>
      <c r="M227" s="2">
        <f>27</f>
        <v>27</v>
      </c>
      <c r="N227" s="2"/>
      <c r="O227" s="2">
        <f t="shared" si="3"/>
        <v>6</v>
      </c>
    </row>
    <row r="228" spans="1:15" ht="12.75">
      <c r="A228" s="2">
        <f>18</f>
        <v>18</v>
      </c>
      <c r="B228" s="2" t="str">
        <f>"mumps"</f>
        <v>mumps</v>
      </c>
      <c r="C228" s="2">
        <f>19</f>
        <v>19</v>
      </c>
      <c r="D228" s="2" t="str">
        <f>"atom-test radiation"</f>
        <v>atom-test radiation</v>
      </c>
      <c r="E228" s="2">
        <f>19</f>
        <v>19</v>
      </c>
      <c r="F228" s="2" t="str">
        <f>"the village idiot"</f>
        <v>the village idiot</v>
      </c>
      <c r="G228" s="2">
        <f>19</f>
        <v>19</v>
      </c>
      <c r="H228" s="2" t="str">
        <f>"the beer"</f>
        <v>the beer</v>
      </c>
      <c r="I228" s="2">
        <f>19</f>
        <v>19</v>
      </c>
      <c r="J228" s="2"/>
      <c r="K228" s="2"/>
      <c r="L228" s="2"/>
      <c r="M228" s="2"/>
      <c r="N228" s="2"/>
      <c r="O228" s="2">
        <f t="shared" si="3"/>
        <v>4</v>
      </c>
    </row>
    <row r="229" spans="1:15" ht="12.75">
      <c r="A229" s="2">
        <f>19</f>
        <v>19</v>
      </c>
      <c r="B229" s="2" t="str">
        <f>"which then kills off everyone else"</f>
        <v>which then kills off everyone else</v>
      </c>
      <c r="C229" s="2">
        <f>-1</f>
        <v>-1</v>
      </c>
      <c r="D229" s="2" t="str">
        <f>"which then turns everyone else into supermen"</f>
        <v>which then turns everyone else into supermen</v>
      </c>
      <c r="E229" s="2">
        <f>20</f>
        <v>20</v>
      </c>
      <c r="F229" s="2"/>
      <c r="G229" s="2"/>
      <c r="H229" s="2"/>
      <c r="I229" s="2"/>
      <c r="J229" s="2"/>
      <c r="K229" s="2"/>
      <c r="L229" s="2"/>
      <c r="M229" s="2"/>
      <c r="N229" s="2"/>
      <c r="O229" s="2">
        <f t="shared" si="3"/>
        <v>2</v>
      </c>
    </row>
    <row r="230" spans="1:15" ht="12.75">
      <c r="A230" s="2">
        <f>20</f>
        <v>20</v>
      </c>
      <c r="B230" s="2">
        <f>""</f>
      </c>
      <c r="C230" s="2">
        <f>-1</f>
        <v>-1</v>
      </c>
      <c r="D230" s="2">
        <f>""</f>
      </c>
      <c r="E230" s="2">
        <f>13</f>
        <v>13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f t="shared" si="3"/>
        <v>2</v>
      </c>
    </row>
    <row r="231" spans="1:15" ht="12.75">
      <c r="A231" s="2">
        <f>21</f>
        <v>21</v>
      </c>
      <c r="B231" s="2" t="str">
        <f>"(fried)"</f>
        <v>(fried)</v>
      </c>
      <c r="C231" s="2">
        <f>-1</f>
        <v>-1</v>
      </c>
      <c r="D231" s="2" t="str">
        <f>"(boiled in white sauce)"</f>
        <v>(boiled in white sauce)</v>
      </c>
      <c r="E231" s="2">
        <f>-1</f>
        <v>-1</v>
      </c>
      <c r="F231" s="2">
        <f>""</f>
      </c>
      <c r="G231" s="2">
        <f>-1</f>
        <v>-1</v>
      </c>
      <c r="H231" s="2"/>
      <c r="I231" s="2"/>
      <c r="J231" s="2"/>
      <c r="K231" s="2"/>
      <c r="L231" s="2"/>
      <c r="M231" s="2"/>
      <c r="N231" s="2"/>
      <c r="O231" s="2">
        <f t="shared" si="3"/>
        <v>3</v>
      </c>
    </row>
    <row r="232" spans="1:15" ht="12.75">
      <c r="A232" s="2">
        <f>22</f>
        <v>22</v>
      </c>
      <c r="B232" s="2" t="str">
        <f>"are stopped by a logician"</f>
        <v>are stopped by a logician</v>
      </c>
      <c r="C232" s="2">
        <f>23</f>
        <v>23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>
        <f t="shared" si="3"/>
        <v>1</v>
      </c>
    </row>
    <row r="233" spans="1:15" ht="12.75">
      <c r="A233" s="2">
        <f>23</f>
        <v>23</v>
      </c>
      <c r="B233" s="2" t="str">
        <f>"who says 'I am lying'"</f>
        <v>who says 'I am lying'</v>
      </c>
      <c r="C233" s="2">
        <f>24</f>
        <v>24</v>
      </c>
      <c r="D233" s="2" t="str">
        <f>"who can't remember the Paradox of the Liar and gets killed"</f>
        <v>who can't remember the Paradox of the Liar and gets killed</v>
      </c>
      <c r="E233" s="2">
        <f>-1</f>
        <v>-1</v>
      </c>
      <c r="F233" s="2"/>
      <c r="G233" s="2"/>
      <c r="H233" s="2"/>
      <c r="I233" s="2"/>
      <c r="J233" s="2"/>
      <c r="K233" s="2"/>
      <c r="L233" s="2"/>
      <c r="M233" s="2"/>
      <c r="N233" s="2"/>
      <c r="O233" s="2">
        <f t="shared" si="3"/>
        <v>2</v>
      </c>
    </row>
    <row r="234" spans="1:15" ht="12.75">
      <c r="A234" s="2">
        <f>24</f>
        <v>24</v>
      </c>
      <c r="B234" s="2" t="str">
        <f>"and so he must be telling a falsehood"</f>
        <v>and so he must be telling a falsehood</v>
      </c>
      <c r="C234" s="2">
        <f>25</f>
        <v>25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>
        <f t="shared" si="3"/>
        <v>1</v>
      </c>
    </row>
    <row r="235" spans="1:15" ht="12.75">
      <c r="A235" s="2">
        <f>25</f>
        <v>25</v>
      </c>
      <c r="B235" s="2" t="str">
        <f>"so he must be telling the truth"</f>
        <v>so he must be telling the truth</v>
      </c>
      <c r="C235" s="2">
        <f>24</f>
        <v>24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>
        <f t="shared" si="3"/>
        <v>1</v>
      </c>
    </row>
    <row r="236" spans="1:15" ht="12.75">
      <c r="A236" s="2">
        <f>26</f>
        <v>26</v>
      </c>
      <c r="B236" s="2" t="str">
        <f>"good ones"</f>
        <v>good ones</v>
      </c>
      <c r="C236" s="2">
        <f>5</f>
        <v>5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>
        <f t="shared" si="3"/>
        <v>1</v>
      </c>
    </row>
    <row r="237" spans="1:15" ht="12.75">
      <c r="A237" s="2">
        <f>27</f>
        <v>27</v>
      </c>
      <c r="B237" s="2" t="str">
        <f>"water"</f>
        <v>water</v>
      </c>
      <c r="C237" s="2">
        <f>28</f>
        <v>28</v>
      </c>
      <c r="D237" s="2" t="str">
        <f>"iron"</f>
        <v>iron</v>
      </c>
      <c r="E237" s="2">
        <f>28</f>
        <v>28</v>
      </c>
      <c r="F237" s="2" t="str">
        <f>"asparagus soup"</f>
        <v>asparagus soup</v>
      </c>
      <c r="G237" s="2">
        <f>28</f>
        <v>28</v>
      </c>
      <c r="H237" s="2" t="str">
        <f>"beer"</f>
        <v>beer</v>
      </c>
      <c r="I237" s="2">
        <f>28</f>
        <v>28</v>
      </c>
      <c r="J237" s="2"/>
      <c r="K237" s="2"/>
      <c r="L237" s="2"/>
      <c r="M237" s="2"/>
      <c r="N237" s="2"/>
      <c r="O237" s="2">
        <f t="shared" si="3"/>
        <v>4</v>
      </c>
    </row>
    <row r="238" spans="1:15" ht="12.75">
      <c r="A238" s="2">
        <f>28</f>
        <v>28</v>
      </c>
      <c r="B238" s="2">
        <f>""</f>
      </c>
      <c r="C238" s="2">
        <f>-1</f>
        <v>-1</v>
      </c>
      <c r="D238" s="2" t="str">
        <f>"and"</f>
        <v>and</v>
      </c>
      <c r="E238" s="2">
        <f>22</f>
        <v>22</v>
      </c>
      <c r="F238" s="2"/>
      <c r="G238" s="2"/>
      <c r="H238" s="2"/>
      <c r="I238" s="2"/>
      <c r="J238" s="2"/>
      <c r="K238" s="2"/>
      <c r="L238" s="2"/>
      <c r="M238" s="2"/>
      <c r="N238" s="2"/>
      <c r="O238" s="2">
        <f t="shared" si="3"/>
        <v>2</v>
      </c>
    </row>
    <row r="239" spans="1:15" ht="12.75">
      <c r="A239" s="2">
        <f>29</f>
        <v>29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>
        <f t="shared" si="3"/>
        <v>0</v>
      </c>
    </row>
    <row r="240" spans="1:15" ht="12.75">
      <c r="A240" s="2">
        <f>30</f>
        <v>30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>
        <f t="shared" si="3"/>
        <v>0</v>
      </c>
    </row>
    <row r="241" spans="1:15" ht="12.75">
      <c r="A241" s="2">
        <f>31</f>
        <v>31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>
        <f t="shared" si="3"/>
        <v>0</v>
      </c>
    </row>
    <row r="242" spans="1:15" ht="12.75">
      <c r="A242" s="2">
        <f>32</f>
        <v>32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>
        <f t="shared" si="3"/>
        <v>0</v>
      </c>
    </row>
    <row r="243" spans="1:15" ht="12.75">
      <c r="A243" s="2">
        <f>33</f>
        <v>33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>
        <f t="shared" si="3"/>
        <v>0</v>
      </c>
    </row>
    <row r="244" spans="1:15" ht="12.75">
      <c r="A244" s="2">
        <f>34</f>
        <v>34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>
        <f t="shared" si="3"/>
        <v>0</v>
      </c>
    </row>
    <row r="245" spans="1:15" ht="12.75">
      <c r="A245" s="2">
        <f>35</f>
        <v>35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f t="shared" si="3"/>
        <v>0</v>
      </c>
    </row>
    <row r="246" spans="1:15" ht="12.75">
      <c r="A246" s="2">
        <f>36</f>
        <v>36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>
        <f t="shared" si="3"/>
        <v>0</v>
      </c>
    </row>
    <row r="247" spans="1:15" ht="12.75">
      <c r="A247" s="2">
        <f>37</f>
        <v>37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>
        <f t="shared" si="3"/>
        <v>0</v>
      </c>
    </row>
    <row r="248" spans="1:15" ht="12.75">
      <c r="A248" s="2">
        <f>38</f>
        <v>38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>
        <f t="shared" si="3"/>
        <v>0</v>
      </c>
    </row>
    <row r="249" spans="1:15" ht="12.75">
      <c r="A249" s="2">
        <f>39</f>
        <v>39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>
        <f t="shared" si="3"/>
        <v>0</v>
      </c>
    </row>
    <row r="250" spans="1:15" ht="12.75">
      <c r="A250" s="2">
        <f>40</f>
        <v>40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>
        <f t="shared" si="3"/>
        <v>0</v>
      </c>
    </row>
    <row r="251" spans="1:15" ht="12.75">
      <c r="A251" s="2">
        <f>41</f>
        <v>41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>
        <f t="shared" si="3"/>
        <v>0</v>
      </c>
    </row>
    <row r="252" spans="1:15" ht="12.75">
      <c r="A252" s="2">
        <f>42</f>
        <v>42</v>
      </c>
      <c r="B252" s="2" t="str">
        <f>"42"</f>
        <v>42</v>
      </c>
      <c r="C252" s="2">
        <f>13</f>
        <v>13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>
        <f t="shared" si="3"/>
        <v>1</v>
      </c>
    </row>
  </sheetData>
  <dataValidations count="1">
    <dataValidation type="list" allowBlank="1" showInputMessage="1" showErrorMessage="1" sqref="B4">
      <formula1>"Recalculate"</formula1>
    </dataValidation>
  </dataValidations>
  <hyperlinks>
    <hyperlink ref="A1" r:id="rId1" display="This SF story-generator spreadsheet was written by Jocelyn Paine, using Excelsior. There's an explanation of how it works at http://www.j-paine.org/excelsior/repository/spin/."/>
  </hyperlinks>
  <printOptions/>
  <pageMargins left="0.75" right="0.75" top="1" bottom="1" header="0.5" footer="0.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</dc:creator>
  <cp:keywords/>
  <dc:description/>
  <cp:lastModifiedBy>Jennifer Wyld</cp:lastModifiedBy>
  <dcterms:created xsi:type="dcterms:W3CDTF">2007-02-24T10:10:16Z</dcterms:created>
  <dcterms:modified xsi:type="dcterms:W3CDTF">2007-11-25T18:53:13Z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